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Website &amp; Brochures\INDICATORS\BOP and TRADE\Trade Data\2020\Annual Data\"/>
    </mc:Choice>
  </mc:AlternateContent>
  <bookViews>
    <workbookView xWindow="0" yWindow="0" windowWidth="9570" windowHeight="8340"/>
  </bookViews>
  <sheets>
    <sheet name="Broad Economic Category 2.7" sheetId="1" r:id="rId1"/>
  </sheets>
  <definedNames>
    <definedName name="_xlnm.Print_Area" localSheetId="0">'Broad Economic Category 2.7'!$A$11:$Q$53</definedName>
    <definedName name="_xlnm.Print_Titles" localSheetId="0">'Broad Economic Category 2.7'!$1:$10</definedName>
  </definedNames>
  <calcPr calcId="152511" calcMode="manual" calcCompleted="0" calcOnSave="0"/>
</workbook>
</file>

<file path=xl/calcChain.xml><?xml version="1.0" encoding="utf-8"?>
<calcChain xmlns="http://schemas.openxmlformats.org/spreadsheetml/2006/main">
  <c r="Q27" i="1" l="1"/>
  <c r="Q47" i="1"/>
  <c r="Q45" i="1"/>
  <c r="Q44" i="1"/>
  <c r="Q43" i="1"/>
  <c r="Q42" i="1"/>
  <c r="Q40" i="1"/>
  <c r="Q39" i="1"/>
  <c r="Q38" i="1"/>
  <c r="Q37" i="1"/>
  <c r="Q36" i="1"/>
  <c r="Q34" i="1"/>
  <c r="Q33" i="1"/>
  <c r="Q32" i="1"/>
  <c r="Q30" i="1"/>
  <c r="Q29" i="1"/>
  <c r="Q28" i="1"/>
  <c r="Q26" i="1"/>
  <c r="Q24" i="1"/>
  <c r="Q23" i="1"/>
  <c r="Q22" i="1"/>
  <c r="Q19" i="1"/>
  <c r="Q18" i="1"/>
  <c r="Q17" i="1"/>
  <c r="Q15" i="1"/>
  <c r="Q14" i="1"/>
  <c r="Q13" i="1"/>
  <c r="Q12" i="1"/>
  <c r="P49" i="1"/>
  <c r="O49" i="1" l="1"/>
  <c r="Q49" i="1" s="1"/>
  <c r="N49" i="1"/>
  <c r="F42" i="1" l="1"/>
  <c r="K42" i="1"/>
  <c r="J42" i="1"/>
  <c r="I42" i="1"/>
  <c r="H42" i="1"/>
  <c r="H36" i="1"/>
  <c r="I36" i="1"/>
  <c r="J36" i="1"/>
  <c r="K36" i="1"/>
  <c r="H32" i="1"/>
  <c r="K32" i="1"/>
  <c r="J32" i="1"/>
  <c r="I32" i="1"/>
  <c r="H28" i="1"/>
  <c r="E28" i="1"/>
  <c r="E26" i="1" s="1"/>
  <c r="K28" i="1"/>
  <c r="J28" i="1"/>
  <c r="I28" i="1"/>
  <c r="J26" i="1"/>
  <c r="K22" i="1"/>
  <c r="J22" i="1"/>
  <c r="I22" i="1"/>
  <c r="H22" i="1"/>
  <c r="F17" i="1"/>
  <c r="K17" i="1"/>
  <c r="J17" i="1"/>
  <c r="I17" i="1"/>
  <c r="H17" i="1"/>
  <c r="E13" i="1"/>
  <c r="K13" i="1"/>
  <c r="J13" i="1"/>
  <c r="I13" i="1"/>
  <c r="H13" i="1"/>
  <c r="I12" i="1" l="1"/>
  <c r="K12" i="1"/>
  <c r="K26" i="1"/>
  <c r="I26" i="1"/>
  <c r="I49" i="1" s="1"/>
  <c r="H26" i="1"/>
  <c r="E22" i="1"/>
  <c r="H12" i="1"/>
  <c r="E32" i="1"/>
  <c r="F28" i="1"/>
  <c r="F26" i="1" s="1"/>
  <c r="F32" i="1"/>
  <c r="J12" i="1"/>
  <c r="J49" i="1" s="1"/>
  <c r="E17" i="1"/>
  <c r="E12" i="1" s="1"/>
  <c r="E42" i="1"/>
  <c r="F13" i="1"/>
  <c r="F12" i="1" s="1"/>
  <c r="F22" i="1"/>
  <c r="F36" i="1"/>
  <c r="E36" i="1"/>
  <c r="H49" i="1" l="1"/>
  <c r="K49" i="1"/>
  <c r="L49" i="1"/>
  <c r="M49" i="1"/>
  <c r="F49" i="1"/>
  <c r="E49" i="1"/>
</calcChain>
</file>

<file path=xl/sharedStrings.xml><?xml version="1.0" encoding="utf-8"?>
<sst xmlns="http://schemas.openxmlformats.org/spreadsheetml/2006/main" count="40" uniqueCount="40">
  <si>
    <t>Percentage Change</t>
  </si>
  <si>
    <r>
      <t>2009</t>
    </r>
    <r>
      <rPr>
        <b/>
        <vertAlign val="superscript"/>
        <sz val="12"/>
        <rFont val="Arial"/>
        <family val="2"/>
      </rPr>
      <t>R</t>
    </r>
  </si>
  <si>
    <r>
      <t>2010</t>
    </r>
    <r>
      <rPr>
        <b/>
        <vertAlign val="superscript"/>
        <sz val="12"/>
        <rFont val="Arial"/>
        <family val="2"/>
      </rPr>
      <t>R</t>
    </r>
  </si>
  <si>
    <t>1. Food &amp; Beverages</t>
  </si>
  <si>
    <t>11. Primary</t>
  </si>
  <si>
    <t>111. Mainly for industry</t>
  </si>
  <si>
    <t>112. Mainly for household consumption</t>
  </si>
  <si>
    <t>12. Processed</t>
  </si>
  <si>
    <t>121. Mainly for industry</t>
  </si>
  <si>
    <t>122. Mainly for household consumption</t>
  </si>
  <si>
    <t>2. Industrial supplies not elsewhere specified</t>
  </si>
  <si>
    <t>21. Primary</t>
  </si>
  <si>
    <t>22. Processed</t>
  </si>
  <si>
    <t>3. Fuels and Lubricants</t>
  </si>
  <si>
    <t>31. Primary</t>
  </si>
  <si>
    <t>32. Processed</t>
  </si>
  <si>
    <t>321. Motor spirits (motor gas, jet fuel and diesel)</t>
  </si>
  <si>
    <t>322. Other (propane, other petroleum products &amp; related materials)</t>
  </si>
  <si>
    <t>4. Capital goods (except transport equipment), and parts and accessories thereof</t>
  </si>
  <si>
    <t>41. Capital goods (except transport equipment)</t>
  </si>
  <si>
    <t>42. Parts and accessories</t>
  </si>
  <si>
    <t>5. Transport equipment, and parts and accessories thereof</t>
  </si>
  <si>
    <t>51. Passenger motor cars</t>
  </si>
  <si>
    <t>521. Industrial</t>
  </si>
  <si>
    <t>522. Other (Non-industrial)</t>
  </si>
  <si>
    <t>53. Parts and accessories</t>
  </si>
  <si>
    <t>6. Consumer goods not elsewhere specified</t>
  </si>
  <si>
    <t>61. Durable</t>
  </si>
  <si>
    <t>62. Semi-durable</t>
  </si>
  <si>
    <t>63. Non-durable</t>
  </si>
  <si>
    <t>7. Goods not eslewhere specified</t>
  </si>
  <si>
    <t>TOTAL IMPORTS</t>
  </si>
  <si>
    <t>(CI$ 000's)</t>
  </si>
  <si>
    <r>
      <t>2007</t>
    </r>
    <r>
      <rPr>
        <b/>
        <vertAlign val="superscript"/>
        <sz val="12"/>
        <rFont val="Arial"/>
        <family val="2"/>
      </rPr>
      <t>R</t>
    </r>
  </si>
  <si>
    <r>
      <t>2008</t>
    </r>
    <r>
      <rPr>
        <b/>
        <vertAlign val="superscript"/>
        <sz val="12"/>
        <rFont val="Arial"/>
        <family val="2"/>
      </rPr>
      <t>R</t>
    </r>
  </si>
  <si>
    <t>FOREIGN TRADE STATISTICS REPORT 2020</t>
  </si>
  <si>
    <r>
      <t>2019</t>
    </r>
    <r>
      <rPr>
        <b/>
        <vertAlign val="superscript"/>
        <sz val="12"/>
        <rFont val="Arial"/>
        <family val="2"/>
      </rPr>
      <t>R</t>
    </r>
  </si>
  <si>
    <r>
      <t>2020</t>
    </r>
    <r>
      <rPr>
        <b/>
        <vertAlign val="superscript"/>
        <sz val="12"/>
        <rFont val="Arial"/>
        <family val="2"/>
      </rPr>
      <t>P</t>
    </r>
  </si>
  <si>
    <t>2019 - 2020</t>
  </si>
  <si>
    <t>TABLE 2.7 (a): IMPORTS BY BROAD ECONOMIC CATEGORY, 2009 - 2020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</si>
</sst>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-* #,##0.00_-;\-* #,##0.00_-;_-* &quot;-&quot;??_-;_-@_-"/>
    <numFmt numFmtId="165" formatCode="_-* #,##0.0_-;\-* #,##0.0_-;_-* &quot;-&quot;??_-;_-@_-"/>
    <numFmt numFmtId="166" formatCode="0.0%"/>
    <numFmt numFmtId="167" formatCode="_-* #,##0_-;\-* #,##0_-;_-* &quot;-&quot;??_-;_-@_-"/>
  </numFmts>
  <fonts count="1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4"/>
      <color indexed="16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0"/>
      <name val="Times New Roman"/>
      <family val="1"/>
    </font>
    <font>
      <b/>
      <vertAlign val="superscript"/>
      <sz val="12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9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" fillId="0" borderId="0"/>
    <xf numFmtId="0" fontId="8" fillId="0" borderId="0"/>
    <xf numFmtId="0" fontId="1" fillId="0" borderId="0"/>
  </cellStyleXfs>
  <cellXfs count="44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2" borderId="0" xfId="0" applyFont="1" applyFill="1"/>
    <xf numFmtId="0" fontId="3" fillId="0" borderId="0" xfId="0" applyNumberFormat="1" applyFont="1" applyAlignment="1">
      <alignment horizontal="right"/>
    </xf>
    <xf numFmtId="0" fontId="2" fillId="3" borderId="0" xfId="0" applyFont="1" applyFill="1"/>
    <xf numFmtId="0" fontId="2" fillId="2" borderId="0" xfId="0" applyFont="1" applyFill="1" applyBorder="1"/>
    <xf numFmtId="0" fontId="5" fillId="2" borderId="4" xfId="0" applyFont="1" applyFill="1" applyBorder="1"/>
    <xf numFmtId="0" fontId="2" fillId="2" borderId="5" xfId="0" applyFont="1" applyFill="1" applyBorder="1" applyAlignment="1">
      <alignment horizontal="center" wrapText="1"/>
    </xf>
    <xf numFmtId="0" fontId="6" fillId="2" borderId="0" xfId="0" applyFont="1" applyFill="1" applyAlignment="1"/>
    <xf numFmtId="0" fontId="4" fillId="2" borderId="0" xfId="0" applyNumberFormat="1" applyFont="1" applyFill="1" applyBorder="1" applyAlignment="1">
      <alignment horizontal="right"/>
    </xf>
    <xf numFmtId="0" fontId="4" fillId="2" borderId="0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5" fillId="2" borderId="6" xfId="0" applyFont="1" applyFill="1" applyBorder="1"/>
    <xf numFmtId="0" fontId="4" fillId="2" borderId="7" xfId="0" applyFont="1" applyFill="1" applyBorder="1" applyAlignment="1">
      <alignment horizontal="center"/>
    </xf>
    <xf numFmtId="0" fontId="5" fillId="0" borderId="8" xfId="0" applyFont="1" applyBorder="1"/>
    <xf numFmtId="0" fontId="4" fillId="2" borderId="0" xfId="0" applyFont="1" applyFill="1" applyBorder="1"/>
    <xf numFmtId="0" fontId="5" fillId="2" borderId="0" xfId="0" applyFont="1" applyFill="1" applyBorder="1"/>
    <xf numFmtId="0" fontId="5" fillId="2" borderId="5" xfId="0" applyFont="1" applyFill="1" applyBorder="1"/>
    <xf numFmtId="0" fontId="4" fillId="2" borderId="4" xfId="0" applyFont="1" applyFill="1" applyBorder="1"/>
    <xf numFmtId="165" fontId="4" fillId="2" borderId="0" xfId="2" applyNumberFormat="1" applyFont="1" applyFill="1" applyBorder="1"/>
    <xf numFmtId="166" fontId="4" fillId="2" borderId="5" xfId="1" applyNumberFormat="1" applyFont="1" applyFill="1" applyBorder="1"/>
    <xf numFmtId="0" fontId="9" fillId="2" borderId="0" xfId="0" applyFont="1" applyFill="1"/>
    <xf numFmtId="0" fontId="9" fillId="0" borderId="0" xfId="0" applyFont="1"/>
    <xf numFmtId="165" fontId="5" fillId="2" borderId="0" xfId="2" applyNumberFormat="1" applyFont="1" applyFill="1" applyBorder="1"/>
    <xf numFmtId="166" fontId="5" fillId="2" borderId="5" xfId="1" applyNumberFormat="1" applyFont="1" applyFill="1" applyBorder="1"/>
    <xf numFmtId="167" fontId="5" fillId="2" borderId="0" xfId="0" applyNumberFormat="1" applyFont="1" applyFill="1" applyBorder="1"/>
    <xf numFmtId="165" fontId="4" fillId="2" borderId="0" xfId="0" applyNumberFormat="1" applyFont="1" applyFill="1" applyBorder="1"/>
    <xf numFmtId="167" fontId="5" fillId="2" borderId="0" xfId="2" applyNumberFormat="1" applyFont="1" applyFill="1" applyBorder="1"/>
    <xf numFmtId="165" fontId="5" fillId="2" borderId="0" xfId="0" applyNumberFormat="1" applyFont="1" applyFill="1" applyBorder="1"/>
    <xf numFmtId="0" fontId="5" fillId="2" borderId="4" xfId="0" applyFont="1" applyFill="1" applyBorder="1" applyAlignment="1">
      <alignment horizontal="left" indent="1"/>
    </xf>
    <xf numFmtId="0" fontId="4" fillId="2" borderId="4" xfId="0" applyFont="1" applyFill="1" applyBorder="1" applyAlignment="1">
      <alignment wrapText="1"/>
    </xf>
    <xf numFmtId="167" fontId="4" fillId="2" borderId="0" xfId="0" applyNumberFormat="1" applyFont="1" applyFill="1" applyBorder="1"/>
    <xf numFmtId="0" fontId="4" fillId="2" borderId="6" xfId="0" applyFont="1" applyFill="1" applyBorder="1"/>
    <xf numFmtId="167" fontId="4" fillId="2" borderId="7" xfId="0" applyNumberFormat="1" applyFont="1" applyFill="1" applyBorder="1"/>
    <xf numFmtId="166" fontId="4" fillId="2" borderId="8" xfId="1" applyNumberFormat="1" applyFont="1" applyFill="1" applyBorder="1"/>
    <xf numFmtId="0" fontId="10" fillId="3" borderId="0" xfId="0" applyNumberFormat="1" applyFont="1" applyFill="1" applyAlignment="1"/>
    <xf numFmtId="0" fontId="5" fillId="2" borderId="0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</cellXfs>
  <cellStyles count="8">
    <cellStyle name="Comma 2" xfId="3"/>
    <cellStyle name="Comma 3" xfId="4"/>
    <cellStyle name="Comma_TRADE  Tables 2010 1 qtr" xfId="2"/>
    <cellStyle name="Normal" xfId="0" builtinId="0"/>
    <cellStyle name="Normal 2" xfId="5"/>
    <cellStyle name="Normal 3" xfId="6"/>
    <cellStyle name="Normal 4" xfId="7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1143000</xdr:colOff>
      <xdr:row>3</xdr:row>
      <xdr:rowOff>85725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049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54"/>
  <sheetViews>
    <sheetView tabSelected="1" topLeftCell="A2" zoomScale="70" zoomScaleNormal="70" workbookViewId="0">
      <pane xSplit="4" ySplit="10" topLeftCell="E12" activePane="bottomRight" state="frozen"/>
      <selection activeCell="A2" sqref="A2"/>
      <selection pane="topRight" activeCell="E2" sqref="E2"/>
      <selection pane="bottomLeft" activeCell="A12" sqref="A12"/>
      <selection pane="bottomRight"/>
    </sheetView>
  </sheetViews>
  <sheetFormatPr defaultRowHeight="14.25" x14ac:dyDescent="0.2"/>
  <cols>
    <col min="1" max="1" width="5.42578125" style="2" customWidth="1"/>
    <col min="2" max="2" width="53.5703125" style="2" customWidth="1"/>
    <col min="3" max="4" width="15.5703125" style="2" hidden="1" customWidth="1"/>
    <col min="5" max="6" width="15.5703125" style="2" customWidth="1"/>
    <col min="7" max="7" width="16.85546875" style="3" customWidth="1"/>
    <col min="8" max="16" width="16.85546875" style="2" customWidth="1"/>
    <col min="17" max="17" width="16.7109375" style="2" customWidth="1"/>
    <col min="18" max="18" width="9.140625" style="2"/>
    <col min="19" max="19" width="12" style="2" customWidth="1"/>
    <col min="20" max="264" width="9.140625" style="2"/>
    <col min="265" max="265" width="82.42578125" style="2" customWidth="1"/>
    <col min="266" max="266" width="24.7109375" style="2" customWidth="1"/>
    <col min="267" max="269" width="23.42578125" style="2" customWidth="1"/>
    <col min="270" max="270" width="16.42578125" style="2" customWidth="1"/>
    <col min="271" max="271" width="16.140625" style="2" customWidth="1"/>
    <col min="272" max="520" width="9.140625" style="2"/>
    <col min="521" max="521" width="82.42578125" style="2" customWidth="1"/>
    <col min="522" max="522" width="24.7109375" style="2" customWidth="1"/>
    <col min="523" max="525" width="23.42578125" style="2" customWidth="1"/>
    <col min="526" max="526" width="16.42578125" style="2" customWidth="1"/>
    <col min="527" max="527" width="16.140625" style="2" customWidth="1"/>
    <col min="528" max="776" width="9.140625" style="2"/>
    <col min="777" max="777" width="82.42578125" style="2" customWidth="1"/>
    <col min="778" max="778" width="24.7109375" style="2" customWidth="1"/>
    <col min="779" max="781" width="23.42578125" style="2" customWidth="1"/>
    <col min="782" max="782" width="16.42578125" style="2" customWidth="1"/>
    <col min="783" max="783" width="16.140625" style="2" customWidth="1"/>
    <col min="784" max="1032" width="9.140625" style="2"/>
    <col min="1033" max="1033" width="82.42578125" style="2" customWidth="1"/>
    <col min="1034" max="1034" width="24.7109375" style="2" customWidth="1"/>
    <col min="1035" max="1037" width="23.42578125" style="2" customWidth="1"/>
    <col min="1038" max="1038" width="16.42578125" style="2" customWidth="1"/>
    <col min="1039" max="1039" width="16.140625" style="2" customWidth="1"/>
    <col min="1040" max="1288" width="9.140625" style="2"/>
    <col min="1289" max="1289" width="82.42578125" style="2" customWidth="1"/>
    <col min="1290" max="1290" width="24.7109375" style="2" customWidth="1"/>
    <col min="1291" max="1293" width="23.42578125" style="2" customWidth="1"/>
    <col min="1294" max="1294" width="16.42578125" style="2" customWidth="1"/>
    <col min="1295" max="1295" width="16.140625" style="2" customWidth="1"/>
    <col min="1296" max="1544" width="9.140625" style="2"/>
    <col min="1545" max="1545" width="82.42578125" style="2" customWidth="1"/>
    <col min="1546" max="1546" width="24.7109375" style="2" customWidth="1"/>
    <col min="1547" max="1549" width="23.42578125" style="2" customWidth="1"/>
    <col min="1550" max="1550" width="16.42578125" style="2" customWidth="1"/>
    <col min="1551" max="1551" width="16.140625" style="2" customWidth="1"/>
    <col min="1552" max="1800" width="9.140625" style="2"/>
    <col min="1801" max="1801" width="82.42578125" style="2" customWidth="1"/>
    <col min="1802" max="1802" width="24.7109375" style="2" customWidth="1"/>
    <col min="1803" max="1805" width="23.42578125" style="2" customWidth="1"/>
    <col min="1806" max="1806" width="16.42578125" style="2" customWidth="1"/>
    <col min="1807" max="1807" width="16.140625" style="2" customWidth="1"/>
    <col min="1808" max="2056" width="9.140625" style="2"/>
    <col min="2057" max="2057" width="82.42578125" style="2" customWidth="1"/>
    <col min="2058" max="2058" width="24.7109375" style="2" customWidth="1"/>
    <col min="2059" max="2061" width="23.42578125" style="2" customWidth="1"/>
    <col min="2062" max="2062" width="16.42578125" style="2" customWidth="1"/>
    <col min="2063" max="2063" width="16.140625" style="2" customWidth="1"/>
    <col min="2064" max="2312" width="9.140625" style="2"/>
    <col min="2313" max="2313" width="82.42578125" style="2" customWidth="1"/>
    <col min="2314" max="2314" width="24.7109375" style="2" customWidth="1"/>
    <col min="2315" max="2317" width="23.42578125" style="2" customWidth="1"/>
    <col min="2318" max="2318" width="16.42578125" style="2" customWidth="1"/>
    <col min="2319" max="2319" width="16.140625" style="2" customWidth="1"/>
    <col min="2320" max="2568" width="9.140625" style="2"/>
    <col min="2569" max="2569" width="82.42578125" style="2" customWidth="1"/>
    <col min="2570" max="2570" width="24.7109375" style="2" customWidth="1"/>
    <col min="2571" max="2573" width="23.42578125" style="2" customWidth="1"/>
    <col min="2574" max="2574" width="16.42578125" style="2" customWidth="1"/>
    <col min="2575" max="2575" width="16.140625" style="2" customWidth="1"/>
    <col min="2576" max="2824" width="9.140625" style="2"/>
    <col min="2825" max="2825" width="82.42578125" style="2" customWidth="1"/>
    <col min="2826" max="2826" width="24.7109375" style="2" customWidth="1"/>
    <col min="2827" max="2829" width="23.42578125" style="2" customWidth="1"/>
    <col min="2830" max="2830" width="16.42578125" style="2" customWidth="1"/>
    <col min="2831" max="2831" width="16.140625" style="2" customWidth="1"/>
    <col min="2832" max="3080" width="9.140625" style="2"/>
    <col min="3081" max="3081" width="82.42578125" style="2" customWidth="1"/>
    <col min="3082" max="3082" width="24.7109375" style="2" customWidth="1"/>
    <col min="3083" max="3085" width="23.42578125" style="2" customWidth="1"/>
    <col min="3086" max="3086" width="16.42578125" style="2" customWidth="1"/>
    <col min="3087" max="3087" width="16.140625" style="2" customWidth="1"/>
    <col min="3088" max="3336" width="9.140625" style="2"/>
    <col min="3337" max="3337" width="82.42578125" style="2" customWidth="1"/>
    <col min="3338" max="3338" width="24.7109375" style="2" customWidth="1"/>
    <col min="3339" max="3341" width="23.42578125" style="2" customWidth="1"/>
    <col min="3342" max="3342" width="16.42578125" style="2" customWidth="1"/>
    <col min="3343" max="3343" width="16.140625" style="2" customWidth="1"/>
    <col min="3344" max="3592" width="9.140625" style="2"/>
    <col min="3593" max="3593" width="82.42578125" style="2" customWidth="1"/>
    <col min="3594" max="3594" width="24.7109375" style="2" customWidth="1"/>
    <col min="3595" max="3597" width="23.42578125" style="2" customWidth="1"/>
    <col min="3598" max="3598" width="16.42578125" style="2" customWidth="1"/>
    <col min="3599" max="3599" width="16.140625" style="2" customWidth="1"/>
    <col min="3600" max="3848" width="9.140625" style="2"/>
    <col min="3849" max="3849" width="82.42578125" style="2" customWidth="1"/>
    <col min="3850" max="3850" width="24.7109375" style="2" customWidth="1"/>
    <col min="3851" max="3853" width="23.42578125" style="2" customWidth="1"/>
    <col min="3854" max="3854" width="16.42578125" style="2" customWidth="1"/>
    <col min="3855" max="3855" width="16.140625" style="2" customWidth="1"/>
    <col min="3856" max="4104" width="9.140625" style="2"/>
    <col min="4105" max="4105" width="82.42578125" style="2" customWidth="1"/>
    <col min="4106" max="4106" width="24.7109375" style="2" customWidth="1"/>
    <col min="4107" max="4109" width="23.42578125" style="2" customWidth="1"/>
    <col min="4110" max="4110" width="16.42578125" style="2" customWidth="1"/>
    <col min="4111" max="4111" width="16.140625" style="2" customWidth="1"/>
    <col min="4112" max="4360" width="9.140625" style="2"/>
    <col min="4361" max="4361" width="82.42578125" style="2" customWidth="1"/>
    <col min="4362" max="4362" width="24.7109375" style="2" customWidth="1"/>
    <col min="4363" max="4365" width="23.42578125" style="2" customWidth="1"/>
    <col min="4366" max="4366" width="16.42578125" style="2" customWidth="1"/>
    <col min="4367" max="4367" width="16.140625" style="2" customWidth="1"/>
    <col min="4368" max="4616" width="9.140625" style="2"/>
    <col min="4617" max="4617" width="82.42578125" style="2" customWidth="1"/>
    <col min="4618" max="4618" width="24.7109375" style="2" customWidth="1"/>
    <col min="4619" max="4621" width="23.42578125" style="2" customWidth="1"/>
    <col min="4622" max="4622" width="16.42578125" style="2" customWidth="1"/>
    <col min="4623" max="4623" width="16.140625" style="2" customWidth="1"/>
    <col min="4624" max="4872" width="9.140625" style="2"/>
    <col min="4873" max="4873" width="82.42578125" style="2" customWidth="1"/>
    <col min="4874" max="4874" width="24.7109375" style="2" customWidth="1"/>
    <col min="4875" max="4877" width="23.42578125" style="2" customWidth="1"/>
    <col min="4878" max="4878" width="16.42578125" style="2" customWidth="1"/>
    <col min="4879" max="4879" width="16.140625" style="2" customWidth="1"/>
    <col min="4880" max="5128" width="9.140625" style="2"/>
    <col min="5129" max="5129" width="82.42578125" style="2" customWidth="1"/>
    <col min="5130" max="5130" width="24.7109375" style="2" customWidth="1"/>
    <col min="5131" max="5133" width="23.42578125" style="2" customWidth="1"/>
    <col min="5134" max="5134" width="16.42578125" style="2" customWidth="1"/>
    <col min="5135" max="5135" width="16.140625" style="2" customWidth="1"/>
    <col min="5136" max="5384" width="9.140625" style="2"/>
    <col min="5385" max="5385" width="82.42578125" style="2" customWidth="1"/>
    <col min="5386" max="5386" width="24.7109375" style="2" customWidth="1"/>
    <col min="5387" max="5389" width="23.42578125" style="2" customWidth="1"/>
    <col min="5390" max="5390" width="16.42578125" style="2" customWidth="1"/>
    <col min="5391" max="5391" width="16.140625" style="2" customWidth="1"/>
    <col min="5392" max="5640" width="9.140625" style="2"/>
    <col min="5641" max="5641" width="82.42578125" style="2" customWidth="1"/>
    <col min="5642" max="5642" width="24.7109375" style="2" customWidth="1"/>
    <col min="5643" max="5645" width="23.42578125" style="2" customWidth="1"/>
    <col min="5646" max="5646" width="16.42578125" style="2" customWidth="1"/>
    <col min="5647" max="5647" width="16.140625" style="2" customWidth="1"/>
    <col min="5648" max="5896" width="9.140625" style="2"/>
    <col min="5897" max="5897" width="82.42578125" style="2" customWidth="1"/>
    <col min="5898" max="5898" width="24.7109375" style="2" customWidth="1"/>
    <col min="5899" max="5901" width="23.42578125" style="2" customWidth="1"/>
    <col min="5902" max="5902" width="16.42578125" style="2" customWidth="1"/>
    <col min="5903" max="5903" width="16.140625" style="2" customWidth="1"/>
    <col min="5904" max="6152" width="9.140625" style="2"/>
    <col min="6153" max="6153" width="82.42578125" style="2" customWidth="1"/>
    <col min="6154" max="6154" width="24.7109375" style="2" customWidth="1"/>
    <col min="6155" max="6157" width="23.42578125" style="2" customWidth="1"/>
    <col min="6158" max="6158" width="16.42578125" style="2" customWidth="1"/>
    <col min="6159" max="6159" width="16.140625" style="2" customWidth="1"/>
    <col min="6160" max="6408" width="9.140625" style="2"/>
    <col min="6409" max="6409" width="82.42578125" style="2" customWidth="1"/>
    <col min="6410" max="6410" width="24.7109375" style="2" customWidth="1"/>
    <col min="6411" max="6413" width="23.42578125" style="2" customWidth="1"/>
    <col min="6414" max="6414" width="16.42578125" style="2" customWidth="1"/>
    <col min="6415" max="6415" width="16.140625" style="2" customWidth="1"/>
    <col min="6416" max="6664" width="9.140625" style="2"/>
    <col min="6665" max="6665" width="82.42578125" style="2" customWidth="1"/>
    <col min="6666" max="6666" width="24.7109375" style="2" customWidth="1"/>
    <col min="6667" max="6669" width="23.42578125" style="2" customWidth="1"/>
    <col min="6670" max="6670" width="16.42578125" style="2" customWidth="1"/>
    <col min="6671" max="6671" width="16.140625" style="2" customWidth="1"/>
    <col min="6672" max="6920" width="9.140625" style="2"/>
    <col min="6921" max="6921" width="82.42578125" style="2" customWidth="1"/>
    <col min="6922" max="6922" width="24.7109375" style="2" customWidth="1"/>
    <col min="6923" max="6925" width="23.42578125" style="2" customWidth="1"/>
    <col min="6926" max="6926" width="16.42578125" style="2" customWidth="1"/>
    <col min="6927" max="6927" width="16.140625" style="2" customWidth="1"/>
    <col min="6928" max="7176" width="9.140625" style="2"/>
    <col min="7177" max="7177" width="82.42578125" style="2" customWidth="1"/>
    <col min="7178" max="7178" width="24.7109375" style="2" customWidth="1"/>
    <col min="7179" max="7181" width="23.42578125" style="2" customWidth="1"/>
    <col min="7182" max="7182" width="16.42578125" style="2" customWidth="1"/>
    <col min="7183" max="7183" width="16.140625" style="2" customWidth="1"/>
    <col min="7184" max="7432" width="9.140625" style="2"/>
    <col min="7433" max="7433" width="82.42578125" style="2" customWidth="1"/>
    <col min="7434" max="7434" width="24.7109375" style="2" customWidth="1"/>
    <col min="7435" max="7437" width="23.42578125" style="2" customWidth="1"/>
    <col min="7438" max="7438" width="16.42578125" style="2" customWidth="1"/>
    <col min="7439" max="7439" width="16.140625" style="2" customWidth="1"/>
    <col min="7440" max="7688" width="9.140625" style="2"/>
    <col min="7689" max="7689" width="82.42578125" style="2" customWidth="1"/>
    <col min="7690" max="7690" width="24.7109375" style="2" customWidth="1"/>
    <col min="7691" max="7693" width="23.42578125" style="2" customWidth="1"/>
    <col min="7694" max="7694" width="16.42578125" style="2" customWidth="1"/>
    <col min="7695" max="7695" width="16.140625" style="2" customWidth="1"/>
    <col min="7696" max="7944" width="9.140625" style="2"/>
    <col min="7945" max="7945" width="82.42578125" style="2" customWidth="1"/>
    <col min="7946" max="7946" width="24.7109375" style="2" customWidth="1"/>
    <col min="7947" max="7949" width="23.42578125" style="2" customWidth="1"/>
    <col min="7950" max="7950" width="16.42578125" style="2" customWidth="1"/>
    <col min="7951" max="7951" width="16.140625" style="2" customWidth="1"/>
    <col min="7952" max="8200" width="9.140625" style="2"/>
    <col min="8201" max="8201" width="82.42578125" style="2" customWidth="1"/>
    <col min="8202" max="8202" width="24.7109375" style="2" customWidth="1"/>
    <col min="8203" max="8205" width="23.42578125" style="2" customWidth="1"/>
    <col min="8206" max="8206" width="16.42578125" style="2" customWidth="1"/>
    <col min="8207" max="8207" width="16.140625" style="2" customWidth="1"/>
    <col min="8208" max="8456" width="9.140625" style="2"/>
    <col min="8457" max="8457" width="82.42578125" style="2" customWidth="1"/>
    <col min="8458" max="8458" width="24.7109375" style="2" customWidth="1"/>
    <col min="8459" max="8461" width="23.42578125" style="2" customWidth="1"/>
    <col min="8462" max="8462" width="16.42578125" style="2" customWidth="1"/>
    <col min="8463" max="8463" width="16.140625" style="2" customWidth="1"/>
    <col min="8464" max="8712" width="9.140625" style="2"/>
    <col min="8713" max="8713" width="82.42578125" style="2" customWidth="1"/>
    <col min="8714" max="8714" width="24.7109375" style="2" customWidth="1"/>
    <col min="8715" max="8717" width="23.42578125" style="2" customWidth="1"/>
    <col min="8718" max="8718" width="16.42578125" style="2" customWidth="1"/>
    <col min="8719" max="8719" width="16.140625" style="2" customWidth="1"/>
    <col min="8720" max="8968" width="9.140625" style="2"/>
    <col min="8969" max="8969" width="82.42578125" style="2" customWidth="1"/>
    <col min="8970" max="8970" width="24.7109375" style="2" customWidth="1"/>
    <col min="8971" max="8973" width="23.42578125" style="2" customWidth="1"/>
    <col min="8974" max="8974" width="16.42578125" style="2" customWidth="1"/>
    <col min="8975" max="8975" width="16.140625" style="2" customWidth="1"/>
    <col min="8976" max="9224" width="9.140625" style="2"/>
    <col min="9225" max="9225" width="82.42578125" style="2" customWidth="1"/>
    <col min="9226" max="9226" width="24.7109375" style="2" customWidth="1"/>
    <col min="9227" max="9229" width="23.42578125" style="2" customWidth="1"/>
    <col min="9230" max="9230" width="16.42578125" style="2" customWidth="1"/>
    <col min="9231" max="9231" width="16.140625" style="2" customWidth="1"/>
    <col min="9232" max="9480" width="9.140625" style="2"/>
    <col min="9481" max="9481" width="82.42578125" style="2" customWidth="1"/>
    <col min="9482" max="9482" width="24.7109375" style="2" customWidth="1"/>
    <col min="9483" max="9485" width="23.42578125" style="2" customWidth="1"/>
    <col min="9486" max="9486" width="16.42578125" style="2" customWidth="1"/>
    <col min="9487" max="9487" width="16.140625" style="2" customWidth="1"/>
    <col min="9488" max="9736" width="9.140625" style="2"/>
    <col min="9737" max="9737" width="82.42578125" style="2" customWidth="1"/>
    <col min="9738" max="9738" width="24.7109375" style="2" customWidth="1"/>
    <col min="9739" max="9741" width="23.42578125" style="2" customWidth="1"/>
    <col min="9742" max="9742" width="16.42578125" style="2" customWidth="1"/>
    <col min="9743" max="9743" width="16.140625" style="2" customWidth="1"/>
    <col min="9744" max="9992" width="9.140625" style="2"/>
    <col min="9993" max="9993" width="82.42578125" style="2" customWidth="1"/>
    <col min="9994" max="9994" width="24.7109375" style="2" customWidth="1"/>
    <col min="9995" max="9997" width="23.42578125" style="2" customWidth="1"/>
    <col min="9998" max="9998" width="16.42578125" style="2" customWidth="1"/>
    <col min="9999" max="9999" width="16.140625" style="2" customWidth="1"/>
    <col min="10000" max="10248" width="9.140625" style="2"/>
    <col min="10249" max="10249" width="82.42578125" style="2" customWidth="1"/>
    <col min="10250" max="10250" width="24.7109375" style="2" customWidth="1"/>
    <col min="10251" max="10253" width="23.42578125" style="2" customWidth="1"/>
    <col min="10254" max="10254" width="16.42578125" style="2" customWidth="1"/>
    <col min="10255" max="10255" width="16.140625" style="2" customWidth="1"/>
    <col min="10256" max="10504" width="9.140625" style="2"/>
    <col min="10505" max="10505" width="82.42578125" style="2" customWidth="1"/>
    <col min="10506" max="10506" width="24.7109375" style="2" customWidth="1"/>
    <col min="10507" max="10509" width="23.42578125" style="2" customWidth="1"/>
    <col min="10510" max="10510" width="16.42578125" style="2" customWidth="1"/>
    <col min="10511" max="10511" width="16.140625" style="2" customWidth="1"/>
    <col min="10512" max="10760" width="9.140625" style="2"/>
    <col min="10761" max="10761" width="82.42578125" style="2" customWidth="1"/>
    <col min="10762" max="10762" width="24.7109375" style="2" customWidth="1"/>
    <col min="10763" max="10765" width="23.42578125" style="2" customWidth="1"/>
    <col min="10766" max="10766" width="16.42578125" style="2" customWidth="1"/>
    <col min="10767" max="10767" width="16.140625" style="2" customWidth="1"/>
    <col min="10768" max="11016" width="9.140625" style="2"/>
    <col min="11017" max="11017" width="82.42578125" style="2" customWidth="1"/>
    <col min="11018" max="11018" width="24.7109375" style="2" customWidth="1"/>
    <col min="11019" max="11021" width="23.42578125" style="2" customWidth="1"/>
    <col min="11022" max="11022" width="16.42578125" style="2" customWidth="1"/>
    <col min="11023" max="11023" width="16.140625" style="2" customWidth="1"/>
    <col min="11024" max="11272" width="9.140625" style="2"/>
    <col min="11273" max="11273" width="82.42578125" style="2" customWidth="1"/>
    <col min="11274" max="11274" width="24.7109375" style="2" customWidth="1"/>
    <col min="11275" max="11277" width="23.42578125" style="2" customWidth="1"/>
    <col min="11278" max="11278" width="16.42578125" style="2" customWidth="1"/>
    <col min="11279" max="11279" width="16.140625" style="2" customWidth="1"/>
    <col min="11280" max="11528" width="9.140625" style="2"/>
    <col min="11529" max="11529" width="82.42578125" style="2" customWidth="1"/>
    <col min="11530" max="11530" width="24.7109375" style="2" customWidth="1"/>
    <col min="11531" max="11533" width="23.42578125" style="2" customWidth="1"/>
    <col min="11534" max="11534" width="16.42578125" style="2" customWidth="1"/>
    <col min="11535" max="11535" width="16.140625" style="2" customWidth="1"/>
    <col min="11536" max="11784" width="9.140625" style="2"/>
    <col min="11785" max="11785" width="82.42578125" style="2" customWidth="1"/>
    <col min="11786" max="11786" width="24.7109375" style="2" customWidth="1"/>
    <col min="11787" max="11789" width="23.42578125" style="2" customWidth="1"/>
    <col min="11790" max="11790" width="16.42578125" style="2" customWidth="1"/>
    <col min="11791" max="11791" width="16.140625" style="2" customWidth="1"/>
    <col min="11792" max="12040" width="9.140625" style="2"/>
    <col min="12041" max="12041" width="82.42578125" style="2" customWidth="1"/>
    <col min="12042" max="12042" width="24.7109375" style="2" customWidth="1"/>
    <col min="12043" max="12045" width="23.42578125" style="2" customWidth="1"/>
    <col min="12046" max="12046" width="16.42578125" style="2" customWidth="1"/>
    <col min="12047" max="12047" width="16.140625" style="2" customWidth="1"/>
    <col min="12048" max="12296" width="9.140625" style="2"/>
    <col min="12297" max="12297" width="82.42578125" style="2" customWidth="1"/>
    <col min="12298" max="12298" width="24.7109375" style="2" customWidth="1"/>
    <col min="12299" max="12301" width="23.42578125" style="2" customWidth="1"/>
    <col min="12302" max="12302" width="16.42578125" style="2" customWidth="1"/>
    <col min="12303" max="12303" width="16.140625" style="2" customWidth="1"/>
    <col min="12304" max="12552" width="9.140625" style="2"/>
    <col min="12553" max="12553" width="82.42578125" style="2" customWidth="1"/>
    <col min="12554" max="12554" width="24.7109375" style="2" customWidth="1"/>
    <col min="12555" max="12557" width="23.42578125" style="2" customWidth="1"/>
    <col min="12558" max="12558" width="16.42578125" style="2" customWidth="1"/>
    <col min="12559" max="12559" width="16.140625" style="2" customWidth="1"/>
    <col min="12560" max="12808" width="9.140625" style="2"/>
    <col min="12809" max="12809" width="82.42578125" style="2" customWidth="1"/>
    <col min="12810" max="12810" width="24.7109375" style="2" customWidth="1"/>
    <col min="12811" max="12813" width="23.42578125" style="2" customWidth="1"/>
    <col min="12814" max="12814" width="16.42578125" style="2" customWidth="1"/>
    <col min="12815" max="12815" width="16.140625" style="2" customWidth="1"/>
    <col min="12816" max="13064" width="9.140625" style="2"/>
    <col min="13065" max="13065" width="82.42578125" style="2" customWidth="1"/>
    <col min="13066" max="13066" width="24.7109375" style="2" customWidth="1"/>
    <col min="13067" max="13069" width="23.42578125" style="2" customWidth="1"/>
    <col min="13070" max="13070" width="16.42578125" style="2" customWidth="1"/>
    <col min="13071" max="13071" width="16.140625" style="2" customWidth="1"/>
    <col min="13072" max="13320" width="9.140625" style="2"/>
    <col min="13321" max="13321" width="82.42578125" style="2" customWidth="1"/>
    <col min="13322" max="13322" width="24.7109375" style="2" customWidth="1"/>
    <col min="13323" max="13325" width="23.42578125" style="2" customWidth="1"/>
    <col min="13326" max="13326" width="16.42578125" style="2" customWidth="1"/>
    <col min="13327" max="13327" width="16.140625" style="2" customWidth="1"/>
    <col min="13328" max="13576" width="9.140625" style="2"/>
    <col min="13577" max="13577" width="82.42578125" style="2" customWidth="1"/>
    <col min="13578" max="13578" width="24.7109375" style="2" customWidth="1"/>
    <col min="13579" max="13581" width="23.42578125" style="2" customWidth="1"/>
    <col min="13582" max="13582" width="16.42578125" style="2" customWidth="1"/>
    <col min="13583" max="13583" width="16.140625" style="2" customWidth="1"/>
    <col min="13584" max="13832" width="9.140625" style="2"/>
    <col min="13833" max="13833" width="82.42578125" style="2" customWidth="1"/>
    <col min="13834" max="13834" width="24.7109375" style="2" customWidth="1"/>
    <col min="13835" max="13837" width="23.42578125" style="2" customWidth="1"/>
    <col min="13838" max="13838" width="16.42578125" style="2" customWidth="1"/>
    <col min="13839" max="13839" width="16.140625" style="2" customWidth="1"/>
    <col min="13840" max="14088" width="9.140625" style="2"/>
    <col min="14089" max="14089" width="82.42578125" style="2" customWidth="1"/>
    <col min="14090" max="14090" width="24.7109375" style="2" customWidth="1"/>
    <col min="14091" max="14093" width="23.42578125" style="2" customWidth="1"/>
    <col min="14094" max="14094" width="16.42578125" style="2" customWidth="1"/>
    <col min="14095" max="14095" width="16.140625" style="2" customWidth="1"/>
    <col min="14096" max="14344" width="9.140625" style="2"/>
    <col min="14345" max="14345" width="82.42578125" style="2" customWidth="1"/>
    <col min="14346" max="14346" width="24.7109375" style="2" customWidth="1"/>
    <col min="14347" max="14349" width="23.42578125" style="2" customWidth="1"/>
    <col min="14350" max="14350" width="16.42578125" style="2" customWidth="1"/>
    <col min="14351" max="14351" width="16.140625" style="2" customWidth="1"/>
    <col min="14352" max="14600" width="9.140625" style="2"/>
    <col min="14601" max="14601" width="82.42578125" style="2" customWidth="1"/>
    <col min="14602" max="14602" width="24.7109375" style="2" customWidth="1"/>
    <col min="14603" max="14605" width="23.42578125" style="2" customWidth="1"/>
    <col min="14606" max="14606" width="16.42578125" style="2" customWidth="1"/>
    <col min="14607" max="14607" width="16.140625" style="2" customWidth="1"/>
    <col min="14608" max="14856" width="9.140625" style="2"/>
    <col min="14857" max="14857" width="82.42578125" style="2" customWidth="1"/>
    <col min="14858" max="14858" width="24.7109375" style="2" customWidth="1"/>
    <col min="14859" max="14861" width="23.42578125" style="2" customWidth="1"/>
    <col min="14862" max="14862" width="16.42578125" style="2" customWidth="1"/>
    <col min="14863" max="14863" width="16.140625" style="2" customWidth="1"/>
    <col min="14864" max="15112" width="9.140625" style="2"/>
    <col min="15113" max="15113" width="82.42578125" style="2" customWidth="1"/>
    <col min="15114" max="15114" width="24.7109375" style="2" customWidth="1"/>
    <col min="15115" max="15117" width="23.42578125" style="2" customWidth="1"/>
    <col min="15118" max="15118" width="16.42578125" style="2" customWidth="1"/>
    <col min="15119" max="15119" width="16.140625" style="2" customWidth="1"/>
    <col min="15120" max="15368" width="9.140625" style="2"/>
    <col min="15369" max="15369" width="82.42578125" style="2" customWidth="1"/>
    <col min="15370" max="15370" width="24.7109375" style="2" customWidth="1"/>
    <col min="15371" max="15373" width="23.42578125" style="2" customWidth="1"/>
    <col min="15374" max="15374" width="16.42578125" style="2" customWidth="1"/>
    <col min="15375" max="15375" width="16.140625" style="2" customWidth="1"/>
    <col min="15376" max="15624" width="9.140625" style="2"/>
    <col min="15625" max="15625" width="82.42578125" style="2" customWidth="1"/>
    <col min="15626" max="15626" width="24.7109375" style="2" customWidth="1"/>
    <col min="15627" max="15629" width="23.42578125" style="2" customWidth="1"/>
    <col min="15630" max="15630" width="16.42578125" style="2" customWidth="1"/>
    <col min="15631" max="15631" width="16.140625" style="2" customWidth="1"/>
    <col min="15632" max="15880" width="9.140625" style="2"/>
    <col min="15881" max="15881" width="82.42578125" style="2" customWidth="1"/>
    <col min="15882" max="15882" width="24.7109375" style="2" customWidth="1"/>
    <col min="15883" max="15885" width="23.42578125" style="2" customWidth="1"/>
    <col min="15886" max="15886" width="16.42578125" style="2" customWidth="1"/>
    <col min="15887" max="15887" width="16.140625" style="2" customWidth="1"/>
    <col min="15888" max="16136" width="9.140625" style="2"/>
    <col min="16137" max="16137" width="82.42578125" style="2" customWidth="1"/>
    <col min="16138" max="16138" width="24.7109375" style="2" customWidth="1"/>
    <col min="16139" max="16141" width="23.42578125" style="2" customWidth="1"/>
    <col min="16142" max="16142" width="16.42578125" style="2" customWidth="1"/>
    <col min="16143" max="16143" width="16.140625" style="2" customWidth="1"/>
    <col min="16144" max="16384" width="9.140625" style="2"/>
  </cols>
  <sheetData>
    <row r="1" spans="1:18" x14ac:dyDescent="0.2">
      <c r="G1" s="1"/>
      <c r="R1" s="3"/>
    </row>
    <row r="2" spans="1:18" x14ac:dyDescent="0.2">
      <c r="F2"/>
      <c r="G2" s="1"/>
      <c r="R2" s="3"/>
    </row>
    <row r="3" spans="1:18" x14ac:dyDescent="0.2">
      <c r="G3" s="1"/>
      <c r="R3" s="3"/>
    </row>
    <row r="4" spans="1:18" ht="18" x14ac:dyDescent="0.25">
      <c r="C4" s="4"/>
      <c r="D4" s="4"/>
      <c r="E4" s="4"/>
      <c r="F4" s="4"/>
      <c r="G4" s="1"/>
      <c r="Q4" s="4" t="s">
        <v>35</v>
      </c>
      <c r="R4" s="3"/>
    </row>
    <row r="5" spans="1:18" s="1" customFormat="1" ht="14.25" customHeight="1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3"/>
    </row>
    <row r="6" spans="1:18" s="1" customFormat="1" ht="14.25" customHeight="1" x14ac:dyDescent="0.2">
      <c r="A6" s="6"/>
      <c r="B6" s="6"/>
      <c r="C6" s="6"/>
      <c r="D6" s="6"/>
      <c r="E6" s="6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</row>
    <row r="7" spans="1:18" s="1" customFormat="1" ht="15.75" x14ac:dyDescent="0.25">
      <c r="B7" s="40" t="s">
        <v>39</v>
      </c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2"/>
      <c r="R7" s="3"/>
    </row>
    <row r="8" spans="1:18" ht="28.5" x14ac:dyDescent="0.2">
      <c r="A8" s="7"/>
      <c r="B8" s="7"/>
      <c r="C8" s="43" t="s">
        <v>32</v>
      </c>
      <c r="D8" s="43"/>
      <c r="E8" s="43"/>
      <c r="F8" s="43"/>
      <c r="G8" s="43"/>
      <c r="H8" s="43"/>
      <c r="I8" s="43"/>
      <c r="J8" s="43"/>
      <c r="K8" s="43"/>
      <c r="L8" s="43"/>
      <c r="M8" s="43"/>
      <c r="N8" s="37"/>
      <c r="O8" s="38"/>
      <c r="P8" s="39"/>
      <c r="Q8" s="8" t="s">
        <v>0</v>
      </c>
      <c r="R8" s="9"/>
    </row>
    <row r="9" spans="1:18" ht="18.75" x14ac:dyDescent="0.25">
      <c r="A9" s="7"/>
      <c r="B9" s="7"/>
      <c r="C9" s="10" t="s">
        <v>33</v>
      </c>
      <c r="D9" s="10" t="s">
        <v>34</v>
      </c>
      <c r="E9" s="10" t="s">
        <v>1</v>
      </c>
      <c r="F9" s="10" t="s">
        <v>2</v>
      </c>
      <c r="G9" s="11">
        <v>2011</v>
      </c>
      <c r="H9" s="11">
        <v>2012</v>
      </c>
      <c r="I9" s="11">
        <v>2013</v>
      </c>
      <c r="J9" s="11">
        <v>2014</v>
      </c>
      <c r="K9" s="11">
        <v>2015</v>
      </c>
      <c r="L9" s="11">
        <v>2016</v>
      </c>
      <c r="M9" s="11">
        <v>2017</v>
      </c>
      <c r="N9" s="11">
        <v>2018</v>
      </c>
      <c r="O9" s="11" t="s">
        <v>36</v>
      </c>
      <c r="P9" s="11" t="s">
        <v>37</v>
      </c>
      <c r="Q9" s="12" t="s">
        <v>38</v>
      </c>
      <c r="R9" s="3"/>
    </row>
    <row r="10" spans="1:18" ht="15.75" x14ac:dyDescent="0.25">
      <c r="A10" s="7"/>
      <c r="B10" s="13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5"/>
      <c r="R10" s="3"/>
    </row>
    <row r="11" spans="1:18" ht="15.75" x14ac:dyDescent="0.25">
      <c r="A11" s="7"/>
      <c r="B11" s="7"/>
      <c r="C11" s="16"/>
      <c r="D11" s="16"/>
      <c r="E11" s="16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8"/>
      <c r="R11" s="3"/>
    </row>
    <row r="12" spans="1:18" s="23" customFormat="1" ht="15.75" x14ac:dyDescent="0.25">
      <c r="A12" s="19">
        <v>1</v>
      </c>
      <c r="B12" s="19" t="s">
        <v>3</v>
      </c>
      <c r="C12" s="20" t="e">
        <v>#REF!</v>
      </c>
      <c r="D12" s="20" t="e">
        <v>#REF!</v>
      </c>
      <c r="E12" s="20">
        <f t="shared" ref="E12:M12" si="0">E13+E17</f>
        <v>116794.65866546782</v>
      </c>
      <c r="F12" s="20">
        <f t="shared" si="0"/>
        <v>136418.98116454194</v>
      </c>
      <c r="G12" s="20">
        <v>140969.60232411016</v>
      </c>
      <c r="H12" s="20">
        <f t="shared" si="0"/>
        <v>150528.89530516102</v>
      </c>
      <c r="I12" s="20">
        <f t="shared" si="0"/>
        <v>162467.24088925336</v>
      </c>
      <c r="J12" s="20">
        <f t="shared" si="0"/>
        <v>187542.7630339778</v>
      </c>
      <c r="K12" s="20">
        <f t="shared" si="0"/>
        <v>193293.17887424564</v>
      </c>
      <c r="L12" s="20">
        <v>200273.99199115546</v>
      </c>
      <c r="M12" s="20">
        <v>202106.92837994013</v>
      </c>
      <c r="N12" s="20">
        <v>218947.79629624696</v>
      </c>
      <c r="O12" s="20">
        <v>234262.1477977008</v>
      </c>
      <c r="P12" s="20">
        <v>219367.67702770591</v>
      </c>
      <c r="Q12" s="21">
        <f ca="1">IFERROR(P12/O12-1,"-")</f>
        <v>-6.3580356066986754E-2</v>
      </c>
      <c r="R12" s="22"/>
    </row>
    <row r="13" spans="1:18" s="23" customFormat="1" ht="15.75" x14ac:dyDescent="0.25">
      <c r="A13" s="19">
        <v>11</v>
      </c>
      <c r="B13" s="19" t="s">
        <v>4</v>
      </c>
      <c r="C13" s="20" t="e">
        <v>#REF!</v>
      </c>
      <c r="D13" s="20" t="e">
        <v>#REF!</v>
      </c>
      <c r="E13" s="20">
        <f t="shared" ref="E13:M13" si="1">SUM(E14:E15)</f>
        <v>14702.580429999989</v>
      </c>
      <c r="F13" s="20">
        <f t="shared" si="1"/>
        <v>15118.680049999997</v>
      </c>
      <c r="G13" s="20">
        <v>13030.034520000001</v>
      </c>
      <c r="H13" s="20">
        <f t="shared" si="1"/>
        <v>15626.76376</v>
      </c>
      <c r="I13" s="20">
        <f t="shared" si="1"/>
        <v>16498.167099999995</v>
      </c>
      <c r="J13" s="20">
        <f t="shared" si="1"/>
        <v>15865.162950000002</v>
      </c>
      <c r="K13" s="20">
        <f t="shared" si="1"/>
        <v>15470.16239</v>
      </c>
      <c r="L13" s="20">
        <v>13611.669299999998</v>
      </c>
      <c r="M13" s="20">
        <v>51623.243523002893</v>
      </c>
      <c r="N13" s="20">
        <v>59837.778849055154</v>
      </c>
      <c r="O13" s="20">
        <v>61944.790861459616</v>
      </c>
      <c r="P13" s="20">
        <v>56566.001006000006</v>
      </c>
      <c r="Q13" s="21">
        <f t="shared" ref="Q13:Q15" ca="1" si="2">IFERROR(P13/O13-1,"-")</f>
        <v>-8.6831996373824993E-2</v>
      </c>
      <c r="R13" s="22"/>
    </row>
    <row r="14" spans="1:18" ht="15" x14ac:dyDescent="0.2">
      <c r="A14" s="7">
        <v>111</v>
      </c>
      <c r="B14" s="7" t="s">
        <v>5</v>
      </c>
      <c r="C14" s="24" t="e">
        <v>#REF!</v>
      </c>
      <c r="D14" s="24" t="e">
        <v>#REF!</v>
      </c>
      <c r="E14" s="24">
        <v>565.55727000000002</v>
      </c>
      <c r="F14" s="24">
        <v>251.62106999999997</v>
      </c>
      <c r="G14" s="24">
        <v>173.49334000000002</v>
      </c>
      <c r="H14" s="24">
        <v>299.11947999999995</v>
      </c>
      <c r="I14" s="24">
        <v>246.70362000000003</v>
      </c>
      <c r="J14" s="24">
        <v>247.18648999999999</v>
      </c>
      <c r="K14" s="24">
        <v>237.64144999999999</v>
      </c>
      <c r="L14" s="24">
        <v>443.51801999999998</v>
      </c>
      <c r="M14" s="24">
        <v>3194.5933497360002</v>
      </c>
      <c r="N14" s="24">
        <v>4241.6508232671995</v>
      </c>
      <c r="O14" s="24">
        <v>5238.852792363602</v>
      </c>
      <c r="P14" s="24">
        <v>4654.1645932000019</v>
      </c>
      <c r="Q14" s="25">
        <f t="shared" ca="1" si="2"/>
        <v>-0.11160615163989129</v>
      </c>
      <c r="R14" s="3"/>
    </row>
    <row r="15" spans="1:18" ht="15" x14ac:dyDescent="0.2">
      <c r="A15" s="7">
        <v>112</v>
      </c>
      <c r="B15" s="7" t="s">
        <v>6</v>
      </c>
      <c r="C15" s="24" t="e">
        <v>#REF!</v>
      </c>
      <c r="D15" s="24" t="e">
        <v>#REF!</v>
      </c>
      <c r="E15" s="24">
        <v>14137.02315999999</v>
      </c>
      <c r="F15" s="24">
        <v>14867.058979999998</v>
      </c>
      <c r="G15" s="24">
        <v>12856.54118</v>
      </c>
      <c r="H15" s="24">
        <v>15327.64428</v>
      </c>
      <c r="I15" s="24">
        <v>16251.463479999997</v>
      </c>
      <c r="J15" s="24">
        <v>15617.976460000002</v>
      </c>
      <c r="K15" s="24">
        <v>15232.52094</v>
      </c>
      <c r="L15" s="24">
        <v>13168.151279999998</v>
      </c>
      <c r="M15" s="24">
        <v>48428.650173266891</v>
      </c>
      <c r="N15" s="24">
        <v>55596.128025787955</v>
      </c>
      <c r="O15" s="24">
        <v>56705.938069096017</v>
      </c>
      <c r="P15" s="24">
        <v>51911.836412800003</v>
      </c>
      <c r="Q15" s="25">
        <f t="shared" ca="1" si="2"/>
        <v>-8.4543203402338896E-2</v>
      </c>
      <c r="R15" s="3"/>
    </row>
    <row r="16" spans="1:18" ht="15" x14ac:dyDescent="0.2">
      <c r="A16" s="7"/>
      <c r="B16" s="7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18"/>
      <c r="R16" s="3"/>
    </row>
    <row r="17" spans="1:19" s="23" customFormat="1" ht="15.75" x14ac:dyDescent="0.25">
      <c r="A17" s="19">
        <v>12</v>
      </c>
      <c r="B17" s="19" t="s">
        <v>7</v>
      </c>
      <c r="C17" s="27" t="e">
        <v>#REF!</v>
      </c>
      <c r="D17" s="27" t="e">
        <v>#REF!</v>
      </c>
      <c r="E17" s="27">
        <f t="shared" ref="E17:L17" si="3">SUM(E18:E19)</f>
        <v>102092.07823546784</v>
      </c>
      <c r="F17" s="27">
        <f t="shared" si="3"/>
        <v>121300.30111454194</v>
      </c>
      <c r="G17" s="27">
        <v>127939.56780411016</v>
      </c>
      <c r="H17" s="27">
        <f t="shared" si="3"/>
        <v>134902.13154516101</v>
      </c>
      <c r="I17" s="27">
        <f t="shared" si="3"/>
        <v>145969.07378925337</v>
      </c>
      <c r="J17" s="27">
        <f t="shared" si="3"/>
        <v>171677.6000839778</v>
      </c>
      <c r="K17" s="27">
        <f t="shared" si="3"/>
        <v>177823.01648424563</v>
      </c>
      <c r="L17" s="27">
        <v>186662.32269115545</v>
      </c>
      <c r="M17" s="27">
        <v>150483.68485693724</v>
      </c>
      <c r="N17" s="27">
        <v>159110.01744719181</v>
      </c>
      <c r="O17" s="27">
        <v>172317.35693624118</v>
      </c>
      <c r="P17" s="27">
        <v>162801.67602170591</v>
      </c>
      <c r="Q17" s="21">
        <f t="shared" ref="Q17:Q19" ca="1" si="4">IFERROR(P17/O17-1,"-")</f>
        <v>-5.5221836521414103E-2</v>
      </c>
      <c r="R17" s="22"/>
    </row>
    <row r="18" spans="1:19" ht="15" x14ac:dyDescent="0.2">
      <c r="A18" s="7">
        <v>121</v>
      </c>
      <c r="B18" s="7" t="s">
        <v>8</v>
      </c>
      <c r="C18" s="24" t="e">
        <v>#REF!</v>
      </c>
      <c r="D18" s="24" t="e">
        <v>#REF!</v>
      </c>
      <c r="E18" s="24">
        <v>7.3140200000000002</v>
      </c>
      <c r="F18" s="24">
        <v>0.86873</v>
      </c>
      <c r="G18" s="24">
        <v>1.4182900000000001</v>
      </c>
      <c r="H18" s="24">
        <v>2.7297599999999997</v>
      </c>
      <c r="I18" s="24">
        <v>20.529720000000001</v>
      </c>
      <c r="J18" s="24">
        <v>166.17193000000003</v>
      </c>
      <c r="K18" s="24">
        <v>706.88839000000007</v>
      </c>
      <c r="L18" s="24">
        <v>540.00148999999999</v>
      </c>
      <c r="M18" s="24">
        <v>6827.5130521080009</v>
      </c>
      <c r="N18" s="24">
        <v>8198.1726619159981</v>
      </c>
      <c r="O18" s="24">
        <v>10223.120268212399</v>
      </c>
      <c r="P18" s="24">
        <v>10535.516422420007</v>
      </c>
      <c r="Q18" s="25">
        <f t="shared" ca="1" si="4"/>
        <v>3.0557808771845218E-2</v>
      </c>
      <c r="R18" s="3"/>
    </row>
    <row r="19" spans="1:19" ht="15" x14ac:dyDescent="0.2">
      <c r="A19" s="7">
        <v>122</v>
      </c>
      <c r="B19" s="7" t="s">
        <v>9</v>
      </c>
      <c r="C19" s="28" t="e">
        <v>#REF!</v>
      </c>
      <c r="D19" s="28" t="e">
        <v>#REF!</v>
      </c>
      <c r="E19" s="28">
        <v>102084.76421546783</v>
      </c>
      <c r="F19" s="28">
        <v>121299.43238454194</v>
      </c>
      <c r="G19" s="24">
        <v>127938.14951411016</v>
      </c>
      <c r="H19" s="24">
        <v>134899.40178516103</v>
      </c>
      <c r="I19" s="24">
        <v>145948.54406925337</v>
      </c>
      <c r="J19" s="24">
        <v>171511.42815397779</v>
      </c>
      <c r="K19" s="24">
        <v>177116.12809424562</v>
      </c>
      <c r="L19" s="24">
        <v>186122.32120115546</v>
      </c>
      <c r="M19" s="24">
        <v>143656.17180482924</v>
      </c>
      <c r="N19" s="24">
        <v>150911.84478527581</v>
      </c>
      <c r="O19" s="24">
        <v>162094.23666802878</v>
      </c>
      <c r="P19" s="24">
        <v>152266.15959928589</v>
      </c>
      <c r="Q19" s="25">
        <f t="shared" ca="1" si="4"/>
        <v>-6.0631872364906636E-2</v>
      </c>
      <c r="R19" s="3"/>
    </row>
    <row r="20" spans="1:19" ht="15" x14ac:dyDescent="0.2">
      <c r="A20" s="7"/>
      <c r="B20" s="7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18"/>
      <c r="R20" s="3"/>
    </row>
    <row r="21" spans="1:19" ht="15" x14ac:dyDescent="0.2">
      <c r="A21" s="7"/>
      <c r="B21" s="7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18"/>
      <c r="R21" s="3"/>
    </row>
    <row r="22" spans="1:19" s="23" customFormat="1" ht="15.75" x14ac:dyDescent="0.25">
      <c r="A22" s="19">
        <v>2</v>
      </c>
      <c r="B22" s="19" t="s">
        <v>10</v>
      </c>
      <c r="C22" s="27" t="e">
        <v>#REF!</v>
      </c>
      <c r="D22" s="27" t="e">
        <v>#REF!</v>
      </c>
      <c r="E22" s="27">
        <f t="shared" ref="E22:L22" si="5">SUM(E23:E24)</f>
        <v>108804.27694999998</v>
      </c>
      <c r="F22" s="27">
        <f t="shared" si="5"/>
        <v>106058.94259999999</v>
      </c>
      <c r="G22" s="27">
        <v>105536.55883999997</v>
      </c>
      <c r="H22" s="27">
        <f t="shared" si="5"/>
        <v>125122.43227999998</v>
      </c>
      <c r="I22" s="27">
        <f t="shared" si="5"/>
        <v>133265.81172999999</v>
      </c>
      <c r="J22" s="27">
        <f t="shared" si="5"/>
        <v>134313.80086999998</v>
      </c>
      <c r="K22" s="27">
        <f t="shared" si="5"/>
        <v>134261.30904000002</v>
      </c>
      <c r="L22" s="27">
        <v>142335.27913900002</v>
      </c>
      <c r="M22" s="27">
        <v>163467.93688699597</v>
      </c>
      <c r="N22" s="27">
        <v>202143.29293088758</v>
      </c>
      <c r="O22" s="27">
        <v>275367.65623272886</v>
      </c>
      <c r="P22" s="27">
        <v>321574.26729292399</v>
      </c>
      <c r="Q22" s="21">
        <f t="shared" ref="Q22:Q24" ca="1" si="6">IFERROR(P22/O22-1,"-")</f>
        <v>0.16779970346678375</v>
      </c>
      <c r="R22" s="22"/>
    </row>
    <row r="23" spans="1:19" ht="15" x14ac:dyDescent="0.2">
      <c r="A23" s="7">
        <v>21</v>
      </c>
      <c r="B23" s="7" t="s">
        <v>11</v>
      </c>
      <c r="C23" s="24" t="e">
        <v>#REF!</v>
      </c>
      <c r="D23" s="24" t="e">
        <v>#REF!</v>
      </c>
      <c r="E23" s="24">
        <v>2343.1439499999983</v>
      </c>
      <c r="F23" s="24">
        <v>2128.6735800000006</v>
      </c>
      <c r="G23" s="24">
        <v>2258.2205900000004</v>
      </c>
      <c r="H23" s="24">
        <v>2364.2002400000006</v>
      </c>
      <c r="I23" s="24">
        <v>2111.7655199999999</v>
      </c>
      <c r="J23" s="24">
        <v>2324.6814299999996</v>
      </c>
      <c r="K23" s="24">
        <v>2154.9507599999997</v>
      </c>
      <c r="L23" s="24">
        <v>2445.3242599999999</v>
      </c>
      <c r="M23" s="24">
        <v>12017.457579868002</v>
      </c>
      <c r="N23" s="24">
        <v>10183.824775472402</v>
      </c>
      <c r="O23" s="24">
        <v>15200.259439971998</v>
      </c>
      <c r="P23" s="24">
        <v>16885.377649599999</v>
      </c>
      <c r="Q23" s="25">
        <f t="shared" ca="1" si="6"/>
        <v>0.11086114788255919</v>
      </c>
      <c r="R23" s="3"/>
    </row>
    <row r="24" spans="1:19" ht="15" x14ac:dyDescent="0.2">
      <c r="A24" s="7">
        <v>22</v>
      </c>
      <c r="B24" s="7" t="s">
        <v>12</v>
      </c>
      <c r="C24" s="24" t="e">
        <v>#REF!</v>
      </c>
      <c r="D24" s="24" t="e">
        <v>#REF!</v>
      </c>
      <c r="E24" s="24">
        <v>106461.13299999999</v>
      </c>
      <c r="F24" s="24">
        <v>103930.26901999999</v>
      </c>
      <c r="G24" s="24">
        <v>103278.33824999997</v>
      </c>
      <c r="H24" s="24">
        <v>122758.23203999997</v>
      </c>
      <c r="I24" s="24">
        <v>131154.04621</v>
      </c>
      <c r="J24" s="24">
        <v>131989.11943999998</v>
      </c>
      <c r="K24" s="24">
        <v>132106.35828000001</v>
      </c>
      <c r="L24" s="24">
        <v>139889.95487900003</v>
      </c>
      <c r="M24" s="24">
        <v>151450.47930712797</v>
      </c>
      <c r="N24" s="24">
        <v>191959.46815541518</v>
      </c>
      <c r="O24" s="24">
        <v>260167.39679275686</v>
      </c>
      <c r="P24" s="24">
        <v>304688.88964332402</v>
      </c>
      <c r="Q24" s="25">
        <f t="shared" ca="1" si="6"/>
        <v>0.17112633404266231</v>
      </c>
      <c r="R24" s="3"/>
    </row>
    <row r="25" spans="1:19" ht="15" x14ac:dyDescent="0.2">
      <c r="A25" s="7"/>
      <c r="B25" s="7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18"/>
      <c r="R25" s="3"/>
    </row>
    <row r="26" spans="1:19" s="23" customFormat="1" ht="15.75" x14ac:dyDescent="0.25">
      <c r="A26" s="19">
        <v>3</v>
      </c>
      <c r="B26" s="19" t="s">
        <v>13</v>
      </c>
      <c r="C26" s="27" t="e">
        <v>#REF!</v>
      </c>
      <c r="D26" s="27" t="e">
        <v>#REF!</v>
      </c>
      <c r="E26" s="27">
        <f t="shared" ref="E26:L26" si="7">SUM(E27:E28)</f>
        <v>123149.95298913219</v>
      </c>
      <c r="F26" s="27">
        <f t="shared" si="7"/>
        <v>140296.72534761211</v>
      </c>
      <c r="G26" s="27">
        <v>202121.70668658346</v>
      </c>
      <c r="H26" s="27">
        <f t="shared" si="7"/>
        <v>173046.56271656725</v>
      </c>
      <c r="I26" s="27">
        <f t="shared" si="7"/>
        <v>189337.74683969037</v>
      </c>
      <c r="J26" s="27">
        <f t="shared" si="7"/>
        <v>178480.68312810408</v>
      </c>
      <c r="K26" s="27">
        <f t="shared" si="7"/>
        <v>106849.12837616151</v>
      </c>
      <c r="L26" s="27">
        <v>93152.114461236371</v>
      </c>
      <c r="M26" s="27">
        <v>111950.47972620346</v>
      </c>
      <c r="N26" s="27">
        <v>132473.37544787998</v>
      </c>
      <c r="O26" s="27">
        <v>140482.30013876746</v>
      </c>
      <c r="P26" s="27">
        <v>84926.480676812978</v>
      </c>
      <c r="Q26" s="21">
        <f ca="1">IFERROR(P26/O26-1,"-")</f>
        <v>-0.3954649048818023</v>
      </c>
      <c r="R26" s="22"/>
    </row>
    <row r="27" spans="1:19" ht="15" x14ac:dyDescent="0.2">
      <c r="A27" s="7">
        <v>31</v>
      </c>
      <c r="B27" s="7" t="s">
        <v>14</v>
      </c>
      <c r="C27" s="28">
        <v>0</v>
      </c>
      <c r="D27" s="28">
        <v>0</v>
      </c>
      <c r="E27" s="28">
        <v>0</v>
      </c>
      <c r="F27" s="28">
        <v>0</v>
      </c>
      <c r="G27" s="24">
        <v>0</v>
      </c>
      <c r="H27" s="24">
        <v>0</v>
      </c>
      <c r="I27" s="24">
        <v>0</v>
      </c>
      <c r="J27" s="24">
        <v>0</v>
      </c>
      <c r="K27" s="24">
        <v>0</v>
      </c>
      <c r="L27" s="24">
        <v>0</v>
      </c>
      <c r="M27" s="24">
        <v>0</v>
      </c>
      <c r="N27" s="24">
        <v>0</v>
      </c>
      <c r="O27" s="24">
        <v>115.12921</v>
      </c>
      <c r="P27" s="24">
        <v>3.7258299999999998</v>
      </c>
      <c r="Q27" s="25">
        <f ca="1">IFERROR(P27/O27-1,"-")</f>
        <v>-0.96763783925903779</v>
      </c>
      <c r="R27" s="3"/>
    </row>
    <row r="28" spans="1:19" ht="15" x14ac:dyDescent="0.2">
      <c r="A28" s="7">
        <v>32</v>
      </c>
      <c r="B28" s="7" t="s">
        <v>15</v>
      </c>
      <c r="C28" s="29" t="e">
        <v>#REF!</v>
      </c>
      <c r="D28" s="29" t="e">
        <v>#REF!</v>
      </c>
      <c r="E28" s="29">
        <f t="shared" ref="E28:L28" si="8">SUM(E29:E30)</f>
        <v>123149.95298913219</v>
      </c>
      <c r="F28" s="29">
        <f t="shared" si="8"/>
        <v>140296.72534761211</v>
      </c>
      <c r="G28" s="29">
        <v>202121.70668658346</v>
      </c>
      <c r="H28" s="29">
        <f t="shared" si="8"/>
        <v>173046.56271656725</v>
      </c>
      <c r="I28" s="29">
        <f t="shared" si="8"/>
        <v>189337.74683969037</v>
      </c>
      <c r="J28" s="29">
        <f t="shared" si="8"/>
        <v>178480.68312810408</v>
      </c>
      <c r="K28" s="29">
        <f t="shared" si="8"/>
        <v>106849.12837616151</v>
      </c>
      <c r="L28" s="29">
        <v>93152.114461236371</v>
      </c>
      <c r="M28" s="29">
        <v>111950.47972620346</v>
      </c>
      <c r="N28" s="29">
        <v>132473.37544787998</v>
      </c>
      <c r="O28" s="29">
        <v>140367.17092876745</v>
      </c>
      <c r="P28" s="29">
        <v>84922.754846812983</v>
      </c>
      <c r="Q28" s="25">
        <f t="shared" ref="Q28:Q30" ca="1" si="9">IFERROR(P28/O28-1,"-")</f>
        <v>-0.39499560841110781</v>
      </c>
      <c r="R28" s="3"/>
    </row>
    <row r="29" spans="1:19" ht="15" x14ac:dyDescent="0.2">
      <c r="A29" s="7">
        <v>321</v>
      </c>
      <c r="B29" s="30" t="s">
        <v>16</v>
      </c>
      <c r="C29" s="24" t="e">
        <v>#REF!</v>
      </c>
      <c r="D29" s="24" t="e">
        <v>#REF!</v>
      </c>
      <c r="E29" s="24">
        <v>118556.83819913218</v>
      </c>
      <c r="F29" s="24">
        <v>134409.86954761212</v>
      </c>
      <c r="G29" s="24">
        <v>193750.12714294711</v>
      </c>
      <c r="H29" s="24">
        <v>164840.90428020363</v>
      </c>
      <c r="I29" s="24">
        <v>182590.42075423582</v>
      </c>
      <c r="J29" s="24">
        <v>172327.17375446772</v>
      </c>
      <c r="K29" s="24">
        <v>101698.02832161605</v>
      </c>
      <c r="L29" s="24">
        <v>87808.5149676</v>
      </c>
      <c r="M29" s="24">
        <v>108851.53477620345</v>
      </c>
      <c r="N29" s="24">
        <v>129335.42228971598</v>
      </c>
      <c r="O29" s="24">
        <v>136144.41329812747</v>
      </c>
      <c r="P29" s="24">
        <v>82590.882918012983</v>
      </c>
      <c r="Q29" s="25">
        <f t="shared" ca="1" si="9"/>
        <v>-0.39335826629068937</v>
      </c>
      <c r="R29" s="3"/>
    </row>
    <row r="30" spans="1:19" ht="15" x14ac:dyDescent="0.2">
      <c r="A30" s="7">
        <v>322</v>
      </c>
      <c r="B30" s="30" t="s">
        <v>17</v>
      </c>
      <c r="C30" s="24" t="e">
        <v>#REF!</v>
      </c>
      <c r="D30" s="24" t="e">
        <v>#REF!</v>
      </c>
      <c r="E30" s="24">
        <v>4593.1147900000005</v>
      </c>
      <c r="F30" s="24">
        <v>5886.8558000000003</v>
      </c>
      <c r="G30" s="24">
        <v>8371.5795436363624</v>
      </c>
      <c r="H30" s="24">
        <v>8205.6584363636357</v>
      </c>
      <c r="I30" s="24">
        <v>6747.3260854545451</v>
      </c>
      <c r="J30" s="24">
        <v>6153.5093736363642</v>
      </c>
      <c r="K30" s="24">
        <v>5151.1000545454544</v>
      </c>
      <c r="L30" s="24">
        <v>5343.5994936363641</v>
      </c>
      <c r="M30" s="24">
        <v>3098.9449500000001</v>
      </c>
      <c r="N30" s="24">
        <v>3137.9531581639999</v>
      </c>
      <c r="O30" s="24">
        <v>4222.7576306399988</v>
      </c>
      <c r="P30" s="24">
        <v>2331.8719288000002</v>
      </c>
      <c r="Q30" s="25">
        <f t="shared" ca="1" si="9"/>
        <v>-0.44778456810305189</v>
      </c>
      <c r="R30" s="3"/>
    </row>
    <row r="31" spans="1:19" ht="15" x14ac:dyDescent="0.2">
      <c r="A31" s="7"/>
      <c r="B31" s="7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18"/>
      <c r="R31" s="3"/>
    </row>
    <row r="32" spans="1:19" s="23" customFormat="1" ht="31.5" x14ac:dyDescent="0.25">
      <c r="A32" s="31">
        <v>4</v>
      </c>
      <c r="B32" s="31" t="s">
        <v>18</v>
      </c>
      <c r="C32" s="27" t="e">
        <v>#REF!</v>
      </c>
      <c r="D32" s="27" t="e">
        <v>#REF!</v>
      </c>
      <c r="E32" s="27">
        <f t="shared" ref="E32:L32" si="10">SUM(E33:E34)</f>
        <v>43262.488259999991</v>
      </c>
      <c r="F32" s="27">
        <f t="shared" si="10"/>
        <v>54858.025569999998</v>
      </c>
      <c r="G32" s="27">
        <v>61580.600570000002</v>
      </c>
      <c r="H32" s="27">
        <f t="shared" si="10"/>
        <v>68100.010339999993</v>
      </c>
      <c r="I32" s="27">
        <f t="shared" si="10"/>
        <v>74307.243070000011</v>
      </c>
      <c r="J32" s="27">
        <f t="shared" si="10"/>
        <v>78481.624810000008</v>
      </c>
      <c r="K32" s="27">
        <f t="shared" si="10"/>
        <v>91917.181000000011</v>
      </c>
      <c r="L32" s="27">
        <v>92194.826050000018</v>
      </c>
      <c r="M32" s="27">
        <v>108014.92818052159</v>
      </c>
      <c r="N32" s="27">
        <v>133115.10221432161</v>
      </c>
      <c r="O32" s="27">
        <v>153240.50181453367</v>
      </c>
      <c r="P32" s="27">
        <v>147582.03833856218</v>
      </c>
      <c r="Q32" s="21">
        <f t="shared" ref="Q32:Q34" ca="1" si="11">IFERROR(P32/O32-1,"-")</f>
        <v>-3.6925378140694742E-2</v>
      </c>
      <c r="R32" s="22"/>
      <c r="S32" s="2"/>
    </row>
    <row r="33" spans="1:19" ht="15" x14ac:dyDescent="0.2">
      <c r="A33" s="7">
        <v>41</v>
      </c>
      <c r="B33" s="7" t="s">
        <v>19</v>
      </c>
      <c r="C33" s="24" t="e">
        <v>#REF!</v>
      </c>
      <c r="D33" s="24" t="e">
        <v>#REF!</v>
      </c>
      <c r="E33" s="24">
        <v>42203.923229999993</v>
      </c>
      <c r="F33" s="24">
        <v>52931.154020000002</v>
      </c>
      <c r="G33" s="24">
        <v>59881.685310000001</v>
      </c>
      <c r="H33" s="24">
        <v>67008.632089999999</v>
      </c>
      <c r="I33" s="24">
        <v>73164.20683000001</v>
      </c>
      <c r="J33" s="24">
        <v>77585.240430000005</v>
      </c>
      <c r="K33" s="24">
        <v>91149.940980000014</v>
      </c>
      <c r="L33" s="24">
        <v>91489.549030000024</v>
      </c>
      <c r="M33" s="24">
        <v>72732.018788830304</v>
      </c>
      <c r="N33" s="24">
        <v>95261.66695075795</v>
      </c>
      <c r="O33" s="24">
        <v>108465.03834119084</v>
      </c>
      <c r="P33" s="24">
        <v>111767.36510616219</v>
      </c>
      <c r="Q33" s="25">
        <f t="shared" ca="1" si="11"/>
        <v>3.0446001914307574E-2</v>
      </c>
      <c r="R33" s="3"/>
    </row>
    <row r="34" spans="1:19" ht="15" x14ac:dyDescent="0.2">
      <c r="A34" s="7">
        <v>42</v>
      </c>
      <c r="B34" s="7" t="s">
        <v>20</v>
      </c>
      <c r="C34" s="24" t="e">
        <v>#REF!</v>
      </c>
      <c r="D34" s="24" t="e">
        <v>#REF!</v>
      </c>
      <c r="E34" s="24">
        <v>1058.5650299999995</v>
      </c>
      <c r="F34" s="24">
        <v>1926.8715499999998</v>
      </c>
      <c r="G34" s="24">
        <v>1698.91526</v>
      </c>
      <c r="H34" s="24">
        <v>1091.37825</v>
      </c>
      <c r="I34" s="24">
        <v>1143.0362400000001</v>
      </c>
      <c r="J34" s="24">
        <v>896.38437999999985</v>
      </c>
      <c r="K34" s="24">
        <v>767.24001999999996</v>
      </c>
      <c r="L34" s="24">
        <v>705.27701999999999</v>
      </c>
      <c r="M34" s="24">
        <v>35282.909391691275</v>
      </c>
      <c r="N34" s="24">
        <v>37853.435263563653</v>
      </c>
      <c r="O34" s="24">
        <v>44775.463473342817</v>
      </c>
      <c r="P34" s="24">
        <v>35814.673232399982</v>
      </c>
      <c r="Q34" s="25">
        <f t="shared" ca="1" si="11"/>
        <v>-0.20012724706417973</v>
      </c>
      <c r="R34" s="3"/>
    </row>
    <row r="35" spans="1:19" ht="15" x14ac:dyDescent="0.2">
      <c r="A35" s="7"/>
      <c r="B35" s="7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18"/>
      <c r="R35" s="3"/>
    </row>
    <row r="36" spans="1:19" s="23" customFormat="1" ht="15.75" x14ac:dyDescent="0.25">
      <c r="A36" s="19">
        <v>5</v>
      </c>
      <c r="B36" s="19" t="s">
        <v>21</v>
      </c>
      <c r="C36" s="27" t="e">
        <v>#REF!</v>
      </c>
      <c r="D36" s="27" t="e">
        <v>#REF!</v>
      </c>
      <c r="E36" s="27">
        <f t="shared" ref="E36:L36" si="12">E37+E39+E40</f>
        <v>49406.547640000041</v>
      </c>
      <c r="F36" s="27">
        <f t="shared" si="12"/>
        <v>44726.359449999996</v>
      </c>
      <c r="G36" s="27">
        <v>48410.091170000007</v>
      </c>
      <c r="H36" s="27">
        <f t="shared" si="12"/>
        <v>54316.548330000005</v>
      </c>
      <c r="I36" s="27">
        <f t="shared" si="12"/>
        <v>52476.78336999999</v>
      </c>
      <c r="J36" s="27">
        <f t="shared" si="12"/>
        <v>61284.6515</v>
      </c>
      <c r="K36" s="27">
        <f t="shared" si="12"/>
        <v>61058.120559999996</v>
      </c>
      <c r="L36" s="27">
        <v>82799.796189999979</v>
      </c>
      <c r="M36" s="27">
        <v>86857.978538656054</v>
      </c>
      <c r="N36" s="27">
        <v>89913.061712490686</v>
      </c>
      <c r="O36" s="27">
        <v>105730.87255862326</v>
      </c>
      <c r="P36" s="27">
        <v>100099.747126</v>
      </c>
      <c r="Q36" s="21">
        <f t="shared" ref="Q36:Q40" ca="1" si="13">IFERROR(P36/O36-1,"-")</f>
        <v>-5.3259046259180765E-2</v>
      </c>
      <c r="R36" s="22"/>
      <c r="S36" s="2"/>
    </row>
    <row r="37" spans="1:19" ht="15" x14ac:dyDescent="0.2">
      <c r="A37" s="7">
        <v>51</v>
      </c>
      <c r="B37" s="7" t="s">
        <v>22</v>
      </c>
      <c r="C37" s="24" t="e">
        <v>#REF!</v>
      </c>
      <c r="D37" s="24" t="e">
        <v>#REF!</v>
      </c>
      <c r="E37" s="24">
        <v>29116.529670000033</v>
      </c>
      <c r="F37" s="24">
        <v>27250.535069999998</v>
      </c>
      <c r="G37" s="24">
        <v>29044.068330000002</v>
      </c>
      <c r="H37" s="24">
        <v>33998.048990000003</v>
      </c>
      <c r="I37" s="24">
        <v>32040.598759999997</v>
      </c>
      <c r="J37" s="24">
        <v>42744.936389999995</v>
      </c>
      <c r="K37" s="24">
        <v>42924.362439999997</v>
      </c>
      <c r="L37" s="24">
        <v>63475.075989999976</v>
      </c>
      <c r="M37" s="24">
        <v>49728.767539999993</v>
      </c>
      <c r="N37" s="24">
        <v>44434.009749999983</v>
      </c>
      <c r="O37" s="24">
        <v>45008.253570000008</v>
      </c>
      <c r="P37" s="24">
        <v>37958.006609999997</v>
      </c>
      <c r="Q37" s="25">
        <f t="shared" ca="1" si="13"/>
        <v>-0.1566434242785042</v>
      </c>
      <c r="R37" s="3"/>
    </row>
    <row r="38" spans="1:19" ht="15" x14ac:dyDescent="0.2">
      <c r="A38" s="7">
        <v>521</v>
      </c>
      <c r="B38" s="7" t="s">
        <v>23</v>
      </c>
      <c r="C38" s="24">
        <v>0</v>
      </c>
      <c r="D38" s="24">
        <v>0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24">
        <v>0</v>
      </c>
      <c r="K38" s="24">
        <v>0</v>
      </c>
      <c r="L38" s="24">
        <v>0</v>
      </c>
      <c r="M38" s="24">
        <v>9960.090596764001</v>
      </c>
      <c r="N38" s="24">
        <v>6917.2951133000006</v>
      </c>
      <c r="O38" s="24">
        <v>12463.908859416002</v>
      </c>
      <c r="P38" s="24">
        <v>19404.208649200005</v>
      </c>
      <c r="Q38" s="25">
        <f t="shared" ca="1" si="13"/>
        <v>0.55683171852952662</v>
      </c>
      <c r="R38" s="3"/>
    </row>
    <row r="39" spans="1:19" ht="15" x14ac:dyDescent="0.2">
      <c r="A39" s="7">
        <v>522</v>
      </c>
      <c r="B39" s="7" t="s">
        <v>24</v>
      </c>
      <c r="C39" s="24" t="e">
        <v>#REF!</v>
      </c>
      <c r="D39" s="24" t="e">
        <v>#REF!</v>
      </c>
      <c r="E39" s="24">
        <v>9744.4044800000029</v>
      </c>
      <c r="F39" s="24">
        <v>7025.8989499999998</v>
      </c>
      <c r="G39" s="24">
        <v>9407.6888000000017</v>
      </c>
      <c r="H39" s="24">
        <v>9708.1408299999985</v>
      </c>
      <c r="I39" s="24">
        <v>9705.8217000000004</v>
      </c>
      <c r="J39" s="24">
        <v>7538.0075699999998</v>
      </c>
      <c r="K39" s="24">
        <v>6006.5325199999997</v>
      </c>
      <c r="L39" s="24">
        <v>6677.4879000000001</v>
      </c>
      <c r="M39" s="24">
        <v>9646.3676746035962</v>
      </c>
      <c r="N39" s="24">
        <v>14121.955443063602</v>
      </c>
      <c r="O39" s="24">
        <v>21623.971542671607</v>
      </c>
      <c r="P39" s="24">
        <v>15939.161025199997</v>
      </c>
      <c r="Q39" s="25">
        <f t="shared" ca="1" si="13"/>
        <v>-0.26289391411071295</v>
      </c>
      <c r="R39" s="3"/>
    </row>
    <row r="40" spans="1:19" ht="15" x14ac:dyDescent="0.2">
      <c r="A40" s="7">
        <v>53</v>
      </c>
      <c r="B40" s="7" t="s">
        <v>25</v>
      </c>
      <c r="C40" s="24" t="e">
        <v>#REF!</v>
      </c>
      <c r="D40" s="24" t="e">
        <v>#REF!</v>
      </c>
      <c r="E40" s="24">
        <v>10545.613490000005</v>
      </c>
      <c r="F40" s="24">
        <v>10449.925429999998</v>
      </c>
      <c r="G40" s="24">
        <v>9958.3340400000016</v>
      </c>
      <c r="H40" s="24">
        <v>10610.358510000002</v>
      </c>
      <c r="I40" s="24">
        <v>10730.362909999998</v>
      </c>
      <c r="J40" s="24">
        <v>11001.707540000001</v>
      </c>
      <c r="K40" s="24">
        <v>12127.225600000002</v>
      </c>
      <c r="L40" s="24">
        <v>12647.232300000001</v>
      </c>
      <c r="M40" s="24">
        <v>17522.752727288465</v>
      </c>
      <c r="N40" s="24">
        <v>24439.801406127088</v>
      </c>
      <c r="O40" s="24">
        <v>26634.738586535641</v>
      </c>
      <c r="P40" s="24">
        <v>26798.370841599994</v>
      </c>
      <c r="Q40" s="25">
        <f t="shared" ca="1" si="13"/>
        <v>6.1435652740766677E-3</v>
      </c>
      <c r="R40" s="3"/>
    </row>
    <row r="41" spans="1:19" ht="15" x14ac:dyDescent="0.2">
      <c r="A41" s="7"/>
      <c r="B41" s="7"/>
      <c r="C41" s="29"/>
      <c r="D41" s="29"/>
      <c r="E41" s="29"/>
      <c r="F41" s="29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18"/>
      <c r="R41" s="3"/>
    </row>
    <row r="42" spans="1:19" s="23" customFormat="1" ht="15.75" x14ac:dyDescent="0.25">
      <c r="A42" s="19">
        <v>6</v>
      </c>
      <c r="B42" s="19" t="s">
        <v>26</v>
      </c>
      <c r="C42" s="27" t="e">
        <v>#REF!</v>
      </c>
      <c r="D42" s="27" t="e">
        <v>#REF!</v>
      </c>
      <c r="E42" s="27">
        <f t="shared" ref="E42:L42" si="14">SUM(E43:E45)</f>
        <v>245328.80709999998</v>
      </c>
      <c r="F42" s="27">
        <f t="shared" si="14"/>
        <v>152137.56294785408</v>
      </c>
      <c r="G42" s="27">
        <v>153002.71181421366</v>
      </c>
      <c r="H42" s="27">
        <f t="shared" si="14"/>
        <v>153420.63937763183</v>
      </c>
      <c r="I42" s="27">
        <f t="shared" si="14"/>
        <v>129240.99462752807</v>
      </c>
      <c r="J42" s="27">
        <f t="shared" si="14"/>
        <v>137643.4862906918</v>
      </c>
      <c r="K42" s="27">
        <f t="shared" si="14"/>
        <v>153029.20846920545</v>
      </c>
      <c r="L42" s="27">
        <v>158605.0310774532</v>
      </c>
      <c r="M42" s="27">
        <v>211353.146078644</v>
      </c>
      <c r="N42" s="27">
        <v>249022.67736114177</v>
      </c>
      <c r="O42" s="27">
        <v>268313.29253973661</v>
      </c>
      <c r="P42" s="27">
        <v>229136.3354546804</v>
      </c>
      <c r="Q42" s="21">
        <f t="shared" ref="Q42:Q45" ca="1" si="15">IFERROR(P42/O42-1,"-")</f>
        <v>-0.14601198738319754</v>
      </c>
      <c r="R42" s="22"/>
      <c r="S42" s="2"/>
    </row>
    <row r="43" spans="1:19" ht="15" x14ac:dyDescent="0.2">
      <c r="A43" s="7">
        <v>61</v>
      </c>
      <c r="B43" s="7" t="s">
        <v>27</v>
      </c>
      <c r="C43" s="24" t="e">
        <v>#REF!</v>
      </c>
      <c r="D43" s="24" t="e">
        <v>#REF!</v>
      </c>
      <c r="E43" s="24">
        <v>47438.699600000007</v>
      </c>
      <c r="F43" s="24">
        <v>45416.193122727273</v>
      </c>
      <c r="G43" s="24">
        <v>41638.045586363631</v>
      </c>
      <c r="H43" s="24">
        <v>49193.835058181816</v>
      </c>
      <c r="I43" s="24">
        <v>46205.99808636363</v>
      </c>
      <c r="J43" s="24">
        <v>52839.908601818184</v>
      </c>
      <c r="K43" s="24">
        <v>85442.282448305443</v>
      </c>
      <c r="L43" s="24">
        <v>84562.729469178186</v>
      </c>
      <c r="M43" s="24">
        <v>82368.96103538957</v>
      </c>
      <c r="N43" s="24">
        <v>85511.672269319955</v>
      </c>
      <c r="O43" s="24">
        <v>89870.775500333271</v>
      </c>
      <c r="P43" s="24">
        <v>65452.495951999983</v>
      </c>
      <c r="Q43" s="25">
        <f t="shared" ca="1" si="15"/>
        <v>-0.27170433783830805</v>
      </c>
      <c r="R43" s="3"/>
    </row>
    <row r="44" spans="1:19" ht="15" x14ac:dyDescent="0.2">
      <c r="A44" s="7">
        <v>62</v>
      </c>
      <c r="B44" s="7" t="s">
        <v>28</v>
      </c>
      <c r="C44" s="24" t="e">
        <v>#REF!</v>
      </c>
      <c r="D44" s="24" t="e">
        <v>#REF!</v>
      </c>
      <c r="E44" s="24">
        <v>164792.86928999997</v>
      </c>
      <c r="F44" s="24">
        <v>66323.686590000143</v>
      </c>
      <c r="G44" s="24">
        <v>68436.19011000001</v>
      </c>
      <c r="H44" s="24">
        <v>54353.191650000022</v>
      </c>
      <c r="I44" s="24">
        <v>35423.436699999998</v>
      </c>
      <c r="J44" s="24">
        <v>37462.635199999997</v>
      </c>
      <c r="K44" s="24">
        <v>19175.030060000001</v>
      </c>
      <c r="L44" s="24">
        <v>17674.116720000005</v>
      </c>
      <c r="M44" s="24">
        <v>69018.103984388086</v>
      </c>
      <c r="N44" s="24">
        <v>91714.464585766429</v>
      </c>
      <c r="O44" s="24">
        <v>102545.50679272374</v>
      </c>
      <c r="P44" s="24">
        <v>84493.891298262679</v>
      </c>
      <c r="Q44" s="25">
        <f t="shared" ca="1" si="15"/>
        <v>-0.17603516779091033</v>
      </c>
      <c r="R44" s="3"/>
    </row>
    <row r="45" spans="1:19" ht="15" x14ac:dyDescent="0.2">
      <c r="A45" s="7">
        <v>63</v>
      </c>
      <c r="B45" s="7" t="s">
        <v>29</v>
      </c>
      <c r="C45" s="24" t="e">
        <v>#REF!</v>
      </c>
      <c r="D45" s="24" t="e">
        <v>#REF!</v>
      </c>
      <c r="E45" s="24">
        <v>33097.238209999989</v>
      </c>
      <c r="F45" s="24">
        <v>40397.683235126671</v>
      </c>
      <c r="G45" s="24">
        <v>42928.476117850005</v>
      </c>
      <c r="H45" s="24">
        <v>49873.612669449991</v>
      </c>
      <c r="I45" s="24">
        <v>47611.559841164453</v>
      </c>
      <c r="J45" s="24">
        <v>47340.94248887361</v>
      </c>
      <c r="K45" s="24">
        <v>48411.895960900001</v>
      </c>
      <c r="L45" s="24">
        <v>56368.184888275006</v>
      </c>
      <c r="M45" s="24">
        <v>59966.081058866352</v>
      </c>
      <c r="N45" s="24">
        <v>71796.540506055389</v>
      </c>
      <c r="O45" s="24">
        <v>75897.010246679609</v>
      </c>
      <c r="P45" s="24">
        <v>79189.948204417742</v>
      </c>
      <c r="Q45" s="25">
        <f t="shared" ca="1" si="15"/>
        <v>4.3386925875412707E-2</v>
      </c>
      <c r="R45" s="3"/>
    </row>
    <row r="46" spans="1:19" ht="15" x14ac:dyDescent="0.2">
      <c r="A46" s="7"/>
      <c r="B46" s="7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18"/>
      <c r="R46" s="3"/>
    </row>
    <row r="47" spans="1:19" s="23" customFormat="1" ht="15.75" x14ac:dyDescent="0.25">
      <c r="A47" s="19">
        <v>7</v>
      </c>
      <c r="B47" s="19" t="s">
        <v>30</v>
      </c>
      <c r="C47" s="24" t="e">
        <v>#REF!</v>
      </c>
      <c r="D47" s="24" t="e">
        <v>#REF!</v>
      </c>
      <c r="E47" s="24">
        <v>92882.820869852992</v>
      </c>
      <c r="F47" s="24">
        <v>91801.189994443266</v>
      </c>
      <c r="G47" s="24">
        <v>90020.20467761402</v>
      </c>
      <c r="H47" s="24">
        <v>75875.373004952431</v>
      </c>
      <c r="I47" s="24">
        <v>75462.435090187922</v>
      </c>
      <c r="J47" s="24">
        <v>75116.084263052937</v>
      </c>
      <c r="K47" s="24">
        <v>81488.371223953407</v>
      </c>
      <c r="L47" s="24">
        <v>83260.793453903694</v>
      </c>
      <c r="M47" s="24">
        <v>31010.665236293196</v>
      </c>
      <c r="N47" s="24">
        <v>17194.899860873007</v>
      </c>
      <c r="O47" s="24">
        <v>12308.354530184681</v>
      </c>
      <c r="P47" s="24">
        <v>11664.426440800004</v>
      </c>
      <c r="Q47" s="25">
        <f ca="1">IFERROR(P47/O47-1,"-")</f>
        <v>-5.2316342351491851E-2</v>
      </c>
      <c r="R47" s="22"/>
    </row>
    <row r="48" spans="1:19" ht="15" x14ac:dyDescent="0.2">
      <c r="A48" s="7"/>
      <c r="B48" s="7"/>
      <c r="C48" s="29"/>
      <c r="D48" s="29"/>
      <c r="E48" s="29"/>
      <c r="F48" s="29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8"/>
      <c r="R48" s="3"/>
    </row>
    <row r="49" spans="1:18" s="23" customFormat="1" ht="15.75" x14ac:dyDescent="0.25">
      <c r="A49" s="19"/>
      <c r="B49" s="19" t="s">
        <v>31</v>
      </c>
      <c r="C49" s="32" t="e">
        <v>#REF!</v>
      </c>
      <c r="D49" s="32" t="e">
        <v>#REF!</v>
      </c>
      <c r="E49" s="32">
        <f t="shared" ref="E49:M49" si="16">E12+E22+E26+E32+E36+E42+E47</f>
        <v>779629.55247445311</v>
      </c>
      <c r="F49" s="32">
        <f t="shared" si="16"/>
        <v>726297.78707445133</v>
      </c>
      <c r="G49" s="32">
        <v>801641.47608252126</v>
      </c>
      <c r="H49" s="32">
        <f t="shared" si="16"/>
        <v>800410.46135431249</v>
      </c>
      <c r="I49" s="32">
        <f t="shared" si="16"/>
        <v>816558.25561665976</v>
      </c>
      <c r="J49" s="32">
        <f t="shared" si="16"/>
        <v>852863.09389582661</v>
      </c>
      <c r="K49" s="32">
        <f t="shared" si="16"/>
        <v>821896.49754356605</v>
      </c>
      <c r="L49" s="32">
        <f t="shared" ca="1" si="16"/>
        <v>852621.83236274868</v>
      </c>
      <c r="M49" s="32">
        <f t="shared" ca="1" si="16"/>
        <v>914762.06302725442</v>
      </c>
      <c r="N49" s="32">
        <f ca="1">+N42+N36+N32+N26+N12+N22+N47</f>
        <v>1042810.2058238415</v>
      </c>
      <c r="O49" s="32">
        <f ca="1">+O42+O36+O32+O26+O12+O22+O47</f>
        <v>1189705.1256122754</v>
      </c>
      <c r="P49" s="32">
        <f ca="1">+P42+P36+P32+P26+P12+P22+P47</f>
        <v>1114350.9723574854</v>
      </c>
      <c r="Q49" s="21">
        <f ca="1">IFERROR(P49/O49-1,"-")</f>
        <v>-6.3338512739456676E-2</v>
      </c>
      <c r="R49" s="22"/>
    </row>
    <row r="50" spans="1:18" s="23" customFormat="1" ht="15.75" x14ac:dyDescent="0.25">
      <c r="A50" s="19"/>
      <c r="B50" s="33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5"/>
      <c r="R50" s="22"/>
    </row>
    <row r="51" spans="1:18" x14ac:dyDescent="0.2">
      <c r="A51" s="3"/>
      <c r="B51" s="3"/>
      <c r="C51" s="3"/>
      <c r="D51" s="3"/>
      <c r="E51" s="3"/>
      <c r="F51" s="3"/>
      <c r="H51" s="3"/>
      <c r="I51" s="3"/>
      <c r="J51" s="3"/>
      <c r="K51" s="3"/>
      <c r="L51" s="3"/>
      <c r="M51" s="3"/>
      <c r="N51" s="3"/>
      <c r="O51" s="3"/>
      <c r="P51" s="3"/>
      <c r="Q51" s="3"/>
    </row>
    <row r="52" spans="1:18" x14ac:dyDescent="0.2">
      <c r="A52" s="3"/>
      <c r="B52" s="3"/>
      <c r="C52" s="3"/>
      <c r="D52" s="3"/>
      <c r="E52" s="3"/>
      <c r="F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</row>
    <row r="53" spans="1:18" ht="18" x14ac:dyDescent="0.25">
      <c r="A53" s="3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"/>
    </row>
    <row r="54" spans="1:18" ht="15" x14ac:dyDescent="0.25">
      <c r="A54" s="3"/>
      <c r="B54" s="22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</row>
  </sheetData>
  <mergeCells count="2">
    <mergeCell ref="B7:Q7"/>
    <mergeCell ref="C8:M8"/>
  </mergeCells>
  <pageMargins left="0.7" right="0.25" top="0.75" bottom="0.75" header="0.3" footer="0.3"/>
  <pageSetup scale="5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Broad Economic Category 2.7</vt:lpstr>
      <vt:lpstr>'Broad Economic Category 2.7'!Print_Area</vt:lpstr>
      <vt:lpstr>'Broad Economic Category 2.7'!Print_Titles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McLaughlin, Errol</cp:lastModifiedBy>
  <cp:lastPrinted>2019-07-10T13:36:00Z</cp:lastPrinted>
  <dcterms:created xsi:type="dcterms:W3CDTF">2017-10-20T13:29:09Z</dcterms:created>
  <dcterms:modified xsi:type="dcterms:W3CDTF">2021-02-26T19:58:40Z</dcterms:modified>
</cp:coreProperties>
</file>